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0" yWindow="-135" windowWidth="20775" windowHeight="10335"/>
  </bookViews>
  <sheets>
    <sheet name="Beneficiary Form Worksheet" sheetId="1" r:id="rId1"/>
    <sheet name="Beneficiary Form Instructions" sheetId="5" r:id="rId2"/>
  </sheets>
  <definedNames>
    <definedName name="_xlnm.Print_Area" localSheetId="1">'Beneficiary Form Instructions'!$A$1:$J$65</definedName>
    <definedName name="_xlnm.Print_Area" localSheetId="0">'Beneficiary Form Worksheet'!$A$1:$M$193</definedName>
  </definedNames>
  <calcPr calcId="125725"/>
</workbook>
</file>

<file path=xl/calcChain.xml><?xml version="1.0" encoding="utf-8"?>
<calcChain xmlns="http://schemas.openxmlformats.org/spreadsheetml/2006/main">
  <c r="G105" i="1"/>
  <c r="E106" l="1"/>
  <c r="E105"/>
  <c r="G106"/>
  <c r="C51" l="1"/>
  <c r="C47"/>
  <c r="C49"/>
  <c r="H53"/>
  <c r="J53" s="1"/>
  <c r="A53"/>
  <c r="C53" s="1"/>
  <c r="A56"/>
  <c r="C56" s="1"/>
  <c r="F51" s="1"/>
  <c r="J49"/>
  <c r="E93"/>
  <c r="M37"/>
  <c r="K50"/>
  <c r="J50"/>
  <c r="L48"/>
  <c r="E99"/>
  <c r="E97"/>
  <c r="E95"/>
  <c r="H86"/>
  <c r="I86" s="1"/>
  <c r="A86"/>
  <c r="B86" s="1"/>
  <c r="H85"/>
  <c r="J85" s="1"/>
  <c r="A85"/>
  <c r="C85" s="1"/>
  <c r="C87"/>
  <c r="C83"/>
  <c r="C82"/>
  <c r="C81"/>
  <c r="A77"/>
  <c r="C77" s="1"/>
  <c r="A76"/>
  <c r="B76" s="1"/>
  <c r="C76" s="1"/>
  <c r="A75"/>
  <c r="B75" s="1"/>
  <c r="C75" s="1"/>
  <c r="A74"/>
  <c r="B74" s="1"/>
  <c r="C74" s="1"/>
  <c r="E64" s="1"/>
  <c r="A73"/>
  <c r="C73" s="1"/>
  <c r="C67"/>
  <c r="C66"/>
  <c r="C65"/>
  <c r="C64"/>
  <c r="C63"/>
  <c r="A55"/>
  <c r="C55" s="1"/>
  <c r="F55" s="1"/>
  <c r="A54"/>
  <c r="C54" s="1"/>
  <c r="K49"/>
  <c r="C46"/>
  <c r="M41"/>
  <c r="C41"/>
  <c r="M40"/>
  <c r="M38"/>
  <c r="B73" l="1"/>
  <c r="B55"/>
  <c r="F50"/>
  <c r="H55"/>
  <c r="G55" s="1"/>
  <c r="G50" s="1"/>
  <c r="I53"/>
  <c r="E55"/>
  <c r="G49" s="1"/>
  <c r="K51"/>
  <c r="E100"/>
  <c r="B56"/>
  <c r="L85"/>
  <c r="K85" s="1"/>
  <c r="F83" s="1"/>
  <c r="E83"/>
  <c r="I85"/>
  <c r="J86"/>
  <c r="F54"/>
  <c r="F47"/>
  <c r="B54"/>
  <c r="B53"/>
  <c r="F85"/>
  <c r="E85" s="1"/>
  <c r="F81" s="1"/>
  <c r="E81"/>
  <c r="B85"/>
  <c r="F77"/>
  <c r="E77" s="1"/>
  <c r="F67" s="1"/>
  <c r="E67"/>
  <c r="B77"/>
  <c r="J51"/>
  <c r="F56"/>
  <c r="E56" s="1"/>
  <c r="G51" s="1"/>
  <c r="J106"/>
  <c r="C86"/>
  <c r="F46"/>
  <c r="F53"/>
  <c r="E53" s="1"/>
  <c r="F49"/>
  <c r="E65"/>
  <c r="F75"/>
  <c r="E75" s="1"/>
  <c r="F65" s="1"/>
  <c r="E63"/>
  <c r="F73"/>
  <c r="E73" s="1"/>
  <c r="F63" s="1"/>
  <c r="F76"/>
  <c r="E76" s="1"/>
  <c r="F66" s="1"/>
  <c r="E66"/>
  <c r="F74"/>
  <c r="E74" s="1"/>
  <c r="F64" s="1"/>
  <c r="E54" l="1"/>
  <c r="G47" s="1"/>
  <c r="G46"/>
  <c r="L86"/>
  <c r="K86" s="1"/>
  <c r="F87" s="1"/>
  <c r="E87"/>
  <c r="F86"/>
  <c r="E86" s="1"/>
  <c r="F82" s="1"/>
  <c r="E82"/>
  <c r="F68"/>
  <c r="G57" l="1"/>
  <c r="F88"/>
</calcChain>
</file>

<file path=xl/sharedStrings.xml><?xml version="1.0" encoding="utf-8"?>
<sst xmlns="http://schemas.openxmlformats.org/spreadsheetml/2006/main" count="429" uniqueCount="349">
  <si>
    <t>AGENCY PAYROLL CERTIFICATION</t>
  </si>
  <si>
    <t>PAYMENT TYPE</t>
  </si>
  <si>
    <t>FLAIR ACCOUNT CODE</t>
  </si>
  <si>
    <t>FLAIR ORG CODE</t>
  </si>
  <si>
    <t>INTRADEPARTMENT #:</t>
  </si>
  <si>
    <t>REGULAR SALARY/WAGES</t>
  </si>
  <si>
    <t>OPS SALARY/WAGES</t>
  </si>
  <si>
    <t>ALL LEAVE TYPES</t>
  </si>
  <si>
    <t>OVERTIME</t>
  </si>
  <si>
    <t>CJIP</t>
  </si>
  <si>
    <t>UNIFORM ALLOWANCE</t>
  </si>
  <si>
    <t>TOLL ALLOWANCE</t>
  </si>
  <si>
    <t>DATE:</t>
  </si>
  <si>
    <t>Prepared by:</t>
  </si>
  <si>
    <t>Telephone Number:</t>
  </si>
  <si>
    <t>AUTHORIZED BY:</t>
  </si>
  <si>
    <t xml:space="preserve">     **NOTE:  THE AUTHORIZED SIGNER OF THIS DOCUMENT MUST HAVE AN AUTHORIZED SIGNATURE FORM ON FILE WITH THE BUREAU OF STATE PAYROLLS.</t>
  </si>
  <si>
    <t xml:space="preserve">BENEFICIARY PAYMENT REQUIRED DOCUMENTATION </t>
  </si>
  <si>
    <t>BENEFICIARY DOCUMENTATION REQUIRED FROM THE AGENCY</t>
  </si>
  <si>
    <t>DECEASED EMPLOYEES DATES OF SERVICE:</t>
  </si>
  <si>
    <t>Beneficiary Affidavit(s) Form (DFS-A3-1912):</t>
  </si>
  <si>
    <t>Death Certificate:</t>
  </si>
  <si>
    <t>Begin Service Date:</t>
  </si>
  <si>
    <t>IRS Form W-9 Taxpayer ID# Certification:</t>
  </si>
  <si>
    <t>Letter of Administration if Applicable:</t>
  </si>
  <si>
    <t>End Service Date:</t>
  </si>
  <si>
    <t>DECEASED EMPLOYEE INFORMATION</t>
  </si>
  <si>
    <t>PLEASE PROVIDE ALL REQUESTED INFORMATION IN THIS SECTION</t>
  </si>
  <si>
    <t>BIWEEKLY AND/OR MONTHLY RATE OF PAY</t>
  </si>
  <si>
    <t>REGULAR AND/OR  OPS SALARY/WAGE PAY PERIOD BEGIN AND END DATES</t>
  </si>
  <si>
    <t>SSN#:</t>
  </si>
  <si>
    <t>PAY CYCLE</t>
  </si>
  <si>
    <t>Biweekly Period Rate of Pay:</t>
  </si>
  <si>
    <t>CS/SES/SMS</t>
  </si>
  <si>
    <t>BEGIN:</t>
  </si>
  <si>
    <t>END:</t>
  </si>
  <si>
    <t>LAST NAME:</t>
  </si>
  <si>
    <t>CLASS CODE:</t>
  </si>
  <si>
    <t>Biweekly Hourly Rate of Pay:</t>
  </si>
  <si>
    <t>FIRST NAME:</t>
  </si>
  <si>
    <t>PAY PLAN:</t>
  </si>
  <si>
    <t>OPS Hourly Rate of Pay:</t>
  </si>
  <si>
    <t>MI:</t>
  </si>
  <si>
    <t>APT CD:</t>
  </si>
  <si>
    <t>Monthly Period Rate of Pay:</t>
  </si>
  <si>
    <t>DECEASED DATE OF DEATH:</t>
  </si>
  <si>
    <t>RET CD:</t>
  </si>
  <si>
    <t>Monthly Hourly Rate of Pay:</t>
  </si>
  <si>
    <t>BENEFICIARY REGULAR SALARY/WAGE PAYOUT INFORMATION</t>
  </si>
  <si>
    <t>BIWEEKLY SALARY/WAGES</t>
  </si>
  <si>
    <t>BIWEEKLY ROP</t>
  </si>
  <si>
    <t>CONTRACT HRS</t>
  </si>
  <si>
    <t xml:space="preserve">HRS </t>
  </si>
  <si>
    <t>HRS PAID</t>
  </si>
  <si>
    <t>GROSS</t>
  </si>
  <si>
    <t>TROP</t>
  </si>
  <si>
    <t>HOURLY RATE OF PAY CALCULATION WITH/WITHOUT CJIP</t>
  </si>
  <si>
    <t>9170 - Regular Salary/Wages</t>
  </si>
  <si>
    <t>PAYROLL TYPE</t>
  </si>
  <si>
    <t>BIWEEKLY</t>
  </si>
  <si>
    <t>MONTHLY</t>
  </si>
  <si>
    <t>CJIP HOURLY CALCULATION</t>
  </si>
  <si>
    <t>9171 - OPS Salary/Wages</t>
  </si>
  <si>
    <t>PERIOD RATE</t>
  </si>
  <si>
    <t>MONTHLY SALARY/WAGES</t>
  </si>
  <si>
    <t>MONTHLY ROP</t>
  </si>
  <si>
    <t>PLUS PAY ADDITIVE</t>
  </si>
  <si>
    <t>TOTAL GROSS</t>
  </si>
  <si>
    <t>*NOTE:  Hourly Rate of Pay</t>
  </si>
  <si>
    <t>HOURLY ROP</t>
  </si>
  <si>
    <t>May Vary by a Penny in</t>
  </si>
  <si>
    <t>TOTAL  GROSS</t>
  </si>
  <si>
    <t>ROP WITH CJIP</t>
  </si>
  <si>
    <t>People First.</t>
  </si>
  <si>
    <t>HRS paid conv to minutes</t>
  </si>
  <si>
    <t>BENEFICIARY LEAVE PAYOUT INFORMATION</t>
  </si>
  <si>
    <t>LEAVE TYPE</t>
  </si>
  <si>
    <t>FINAL WARRANT INFORMATION</t>
  </si>
  <si>
    <t>9108 - Annual Leave</t>
  </si>
  <si>
    <t>9123 - Sick Leave @ 1/4</t>
  </si>
  <si>
    <t>Warrant Cancelled by the Agency</t>
  </si>
  <si>
    <t>9123 - Sick Leave @ 1/8</t>
  </si>
  <si>
    <t>NOTE:  In the event that an employee's last pay warrant was not cancelled, an explanation must accompany this attachment via email explaining the reason why the employee's final warrant was not cancelled by the agency.</t>
  </si>
  <si>
    <t>9111 - Special Comp Leave</t>
  </si>
  <si>
    <t>9121 - Other Special Comp Leave</t>
  </si>
  <si>
    <t xml:space="preserve"> </t>
  </si>
  <si>
    <t>YES</t>
  </si>
  <si>
    <t>NO</t>
  </si>
  <si>
    <t>√</t>
  </si>
  <si>
    <t>N/A</t>
  </si>
  <si>
    <t>BENEFICIARY OVERTIME PAYOUT INFORMATION</t>
  </si>
  <si>
    <t>9124 - Overtime/1 1/2 Times:</t>
  </si>
  <si>
    <t>9124 - OPS OT/1 1/2 Times:</t>
  </si>
  <si>
    <t>BEGIN RATE</t>
  </si>
  <si>
    <t>PAY AMOUNT</t>
  </si>
  <si>
    <t>MISCELLANEOUS DEDUCTIONS</t>
  </si>
  <si>
    <t>BENEFICIARIES</t>
  </si>
  <si>
    <t>9117 - On-Call Fees</t>
  </si>
  <si>
    <t>0042 - Medical Reimbursement</t>
  </si>
  <si>
    <t>Wife</t>
  </si>
  <si>
    <t>NOTE:  DOCUMENTATION REQUIRED</t>
  </si>
  <si>
    <t>Husband</t>
  </si>
  <si>
    <t>Child</t>
  </si>
  <si>
    <t>9163 - Toll Allowance (TA)</t>
  </si>
  <si>
    <t>0200 - Salary Refund</t>
  </si>
  <si>
    <t># of Children</t>
  </si>
  <si>
    <t>Mother</t>
  </si>
  <si>
    <t>Father</t>
  </si>
  <si>
    <t>9106 - Uniform Allowance (UA)</t>
  </si>
  <si>
    <t>Legal Rep.</t>
  </si>
  <si>
    <t>BENEFICIARY CJIP PAYOUT INFORMATION</t>
  </si>
  <si>
    <t>CJIP PAY AMOUNT</t>
  </si>
  <si>
    <t>PAY MONTH</t>
  </si>
  <si>
    <t>DAYS IN MONTH</t>
  </si>
  <si>
    <t>DAILY ROP</t>
  </si>
  <si>
    <t>DAYS WORKED</t>
  </si>
  <si>
    <t>9172 - CJIP</t>
  </si>
  <si>
    <t>BUREAU OF STATE PAYROLLS USE ONLY</t>
  </si>
  <si>
    <t>Date BENE PACKET Received:</t>
  </si>
  <si>
    <t>Date BENE OD Processed:</t>
  </si>
  <si>
    <t>APPROVED BY:</t>
  </si>
  <si>
    <t>CJIP PAY MONTH</t>
  </si>
  <si>
    <t>CONTRACT HOURS</t>
  </si>
  <si>
    <t>CJIP DAYS IN MONTH</t>
  </si>
  <si>
    <t>PAY PLANS</t>
  </si>
  <si>
    <t>APT</t>
  </si>
  <si>
    <t>RETIREMENT CODE</t>
  </si>
  <si>
    <t>00</t>
  </si>
  <si>
    <t>01</t>
  </si>
  <si>
    <t>COMMONLY USED</t>
  </si>
  <si>
    <t>02</t>
  </si>
  <si>
    <t>DP</t>
  </si>
  <si>
    <t>03</t>
  </si>
  <si>
    <t>HA</t>
  </si>
  <si>
    <t>04</t>
  </si>
  <si>
    <t>HB</t>
  </si>
  <si>
    <t>05</t>
  </si>
  <si>
    <t>HJ</t>
  </si>
  <si>
    <t>06</t>
  </si>
  <si>
    <t>HM</t>
  </si>
  <si>
    <t>PAY CYCLES</t>
  </si>
  <si>
    <t>07</t>
  </si>
  <si>
    <t>MA</t>
  </si>
  <si>
    <t>08</t>
  </si>
  <si>
    <t>PA</t>
  </si>
  <si>
    <t>09</t>
  </si>
  <si>
    <t>PB</t>
  </si>
  <si>
    <t>11</t>
  </si>
  <si>
    <t>QA</t>
  </si>
  <si>
    <t>15</t>
  </si>
  <si>
    <t>12</t>
  </si>
  <si>
    <t>RA</t>
  </si>
  <si>
    <t>16</t>
  </si>
  <si>
    <t>13</t>
  </si>
  <si>
    <t>UA</t>
  </si>
  <si>
    <t>31</t>
  </si>
  <si>
    <t>14</t>
  </si>
  <si>
    <t>ZA</t>
  </si>
  <si>
    <t>33</t>
  </si>
  <si>
    <t>ZM</t>
  </si>
  <si>
    <t>81</t>
  </si>
  <si>
    <t>ZX</t>
  </si>
  <si>
    <t>82</t>
  </si>
  <si>
    <t>ZZ</t>
  </si>
  <si>
    <t>83</t>
  </si>
  <si>
    <t>OTHER</t>
  </si>
  <si>
    <t>84</t>
  </si>
  <si>
    <t>AA</t>
  </si>
  <si>
    <t>85</t>
  </si>
  <si>
    <t>AD</t>
  </si>
  <si>
    <t>86</t>
  </si>
  <si>
    <t>AE</t>
  </si>
  <si>
    <t>87</t>
  </si>
  <si>
    <t>AF</t>
  </si>
  <si>
    <t>88</t>
  </si>
  <si>
    <t>DE</t>
  </si>
  <si>
    <t>DF</t>
  </si>
  <si>
    <t>DG</t>
  </si>
  <si>
    <t>DH</t>
  </si>
  <si>
    <t>DR</t>
  </si>
  <si>
    <t>DS</t>
  </si>
  <si>
    <t>DT</t>
  </si>
  <si>
    <t>HD</t>
  </si>
  <si>
    <t>HE</t>
  </si>
  <si>
    <t>HF</t>
  </si>
  <si>
    <t>HG</t>
  </si>
  <si>
    <t>HH</t>
  </si>
  <si>
    <t>HP</t>
  </si>
  <si>
    <t>IA</t>
  </si>
  <si>
    <t>IE</t>
  </si>
  <si>
    <t>LF</t>
  </si>
  <si>
    <t>LN</t>
  </si>
  <si>
    <t>NA</t>
  </si>
  <si>
    <t>OM</t>
  </si>
  <si>
    <t>ON</t>
  </si>
  <si>
    <t>OP</t>
  </si>
  <si>
    <t>OR</t>
  </si>
  <si>
    <t>OS</t>
  </si>
  <si>
    <t>PC</t>
  </si>
  <si>
    <t>PD</t>
  </si>
  <si>
    <t>PE</t>
  </si>
  <si>
    <t>PF</t>
  </si>
  <si>
    <t>PG</t>
  </si>
  <si>
    <t>PH</t>
  </si>
  <si>
    <t>PJ</t>
  </si>
  <si>
    <t>PM</t>
  </si>
  <si>
    <t>QB</t>
  </si>
  <si>
    <t>QC</t>
  </si>
  <si>
    <t>QE</t>
  </si>
  <si>
    <t>QG</t>
  </si>
  <si>
    <t>QH</t>
  </si>
  <si>
    <t>QM</t>
  </si>
  <si>
    <t>QP</t>
  </si>
  <si>
    <t>RC</t>
  </si>
  <si>
    <t>RE</t>
  </si>
  <si>
    <t>RG</t>
  </si>
  <si>
    <t>RH</t>
  </si>
  <si>
    <t>RM</t>
  </si>
  <si>
    <t>RP</t>
  </si>
  <si>
    <t>UB</t>
  </si>
  <si>
    <t>UC</t>
  </si>
  <si>
    <t>UE</t>
  </si>
  <si>
    <t>UG</t>
  </si>
  <si>
    <t>UH</t>
  </si>
  <si>
    <t>UM</t>
  </si>
  <si>
    <t>Pursuant to requirement by law, I respectfully requisition salary payments for the accounts as indicated below for the persons employed by this agency or division of State  government.  You are  hereby authorized to prepare warrants to all persons in this agency or division in the amount shown in the system or on attached documents.  I certify, any changes have been submitted in compliance with all provisions of the Legislative Appropriations Act and all other statutes governing salaries; all persons for whom salary warrants are requisitioned are bona fide employees of this agency or division and have earned the amount requisitioned and certified by performing duties as required by their authorized position as recorded in our approved budget.</t>
  </si>
  <si>
    <t>I further certify that loyalty oaths and requests for miscellaneous deductions are on file in this office.  All necessary documents, as indicated below, have been forwarded to our office before the scheduled deadline as set by the Payroll Processing Schedule.</t>
  </si>
  <si>
    <t>ON-CALL FEES</t>
  </si>
  <si>
    <t>OTHER:</t>
  </si>
  <si>
    <t>OPS-MONTHLY</t>
  </si>
  <si>
    <t>OPS-BIWEEKLY</t>
  </si>
  <si>
    <t>OLO:</t>
  </si>
  <si>
    <t>Warrant Issued Before/After Date of Death</t>
  </si>
  <si>
    <t>TELEPHONE NUMBER:</t>
  </si>
  <si>
    <t>9124 - OPS OT/Straight Time:</t>
  </si>
  <si>
    <t>9124 - Overtime/Straight Time:</t>
  </si>
  <si>
    <t>PROCESSED BY:</t>
  </si>
  <si>
    <t>OVERVIEW:</t>
  </si>
  <si>
    <t>STATE OF FLORIDA</t>
  </si>
  <si>
    <t>AGENCY BENEFICIARY PAYROLL CERTIFICATION</t>
  </si>
  <si>
    <t>AND BENEFICIARY WORKSHEET</t>
  </si>
  <si>
    <t>Cells that contain blue or red font are cells that will populate or calculate automatically.  Some blank cells contain dropdown boxes while others may not.  A cell containing a dropdown box will show a down arrow on the side of the cell when the cell is clicked on.  Click on the down arrow and it will give a list of options.  Select the proper option and click on it to populate that cell.</t>
  </si>
  <si>
    <t>INSTRUCTIONS FOR COMPLETING THE FORM</t>
  </si>
  <si>
    <t>AGENCY PAYROLL CERTIFICATION SECTION:</t>
  </si>
  <si>
    <r>
      <rPr>
        <b/>
        <sz val="12"/>
        <color theme="1"/>
        <rFont val="Times New Roman"/>
        <family val="1"/>
      </rPr>
      <t xml:space="preserve">BENEFICIARY DOCUMENTATION REQUIRED FROM THE AGENCY SECTION: </t>
    </r>
    <r>
      <rPr>
        <sz val="12"/>
        <color theme="1"/>
        <rFont val="Times New Roman"/>
        <family val="1"/>
      </rPr>
      <t xml:space="preserve"> The blank cells in this section have dropdown boxes containing Yes, No, or N/A.  </t>
    </r>
  </si>
  <si>
    <r>
      <t>Reminder:  A deceased employee’s entire Annual Leave balance is paid to a Beneficiary and Sick Leave can only be paid to a deceased employee who has earned 120 retirement credits.</t>
    </r>
    <r>
      <rPr>
        <sz val="12"/>
        <color theme="1"/>
        <rFont val="Times New Roman"/>
        <family val="1"/>
      </rPr>
      <t xml:space="preserve">  </t>
    </r>
  </si>
  <si>
    <r>
      <t xml:space="preserve">SICK LEAVE - Pursuant to 110.122, F.S.,  </t>
    </r>
    <r>
      <rPr>
        <sz val="12"/>
        <color theme="1"/>
        <rFont val="Times New Roman"/>
        <family val="1"/>
      </rPr>
      <t xml:space="preserve">“The payments authorized by this section shall be determined by using the rate of pay received by the employee at the time of retirement, termination, or death, applied to the sick leave time for which the employee is qualified to receive terminal "incentive" pay under the rules adopted by the department pursuant to the provisions of this section.  Rules and policies adopted pursuant to </t>
    </r>
    <r>
      <rPr>
        <u/>
        <sz val="12"/>
        <color theme="1"/>
        <rFont val="Times New Roman"/>
        <family val="1"/>
      </rPr>
      <t>this section shall permit terminal pay for sick leave equal to one-eighth of all unused sick leave credit accumulated prior to October 1, 1973, plus one-fourth of all unused sick leave accumulated on or after October 1, 1973.  However, terminal pay allowable for unused sick leave accumulated on or after October 1, 1973, shall not exceed a maximum of 480 hours of actual payment. Employees shall be required to use all sick leave accumulated prior to October 1, 1973</t>
    </r>
    <r>
      <rPr>
        <sz val="12"/>
        <color theme="1"/>
        <rFont val="Times New Roman"/>
        <family val="1"/>
      </rPr>
      <t>, before using sick leave accumulated on or after October 1, 1973."</t>
    </r>
  </si>
  <si>
    <r>
      <t>Final Warrant Information</t>
    </r>
    <r>
      <rPr>
        <sz val="12"/>
        <color theme="1"/>
        <rFont val="Times New Roman"/>
        <family val="1"/>
      </rPr>
      <t>:  Indicate if a warrant was issued before or after the date of death and if the warrant was cancelled by the agency.  Each blank cell has a dropdown box containing Yes, No or N/A.   Click on the Dropdown box and then click on the correct response.</t>
    </r>
  </si>
  <si>
    <r>
      <rPr>
        <b/>
        <u/>
        <sz val="12"/>
        <color theme="1"/>
        <rFont val="Times New Roman"/>
        <family val="1"/>
      </rPr>
      <t>NOTE:</t>
    </r>
    <r>
      <rPr>
        <u/>
        <sz val="12"/>
        <color theme="1"/>
        <rFont val="Times New Roman"/>
        <family val="1"/>
      </rPr>
      <t xml:space="preserve">  In the event that an employee's last pay warrant was not cancelled, a detailed explanation must accompany this attachment via email explaining the reason why the employee’s final warrant was not cancelled by the agency.</t>
    </r>
  </si>
  <si>
    <t xml:space="preserve">This section of the form is only to be completed by BOSP. </t>
  </si>
  <si>
    <r>
      <t xml:space="preserve">Annual Leave – Per 60L-34.0041 (6)(a) and (6)(b) F.A.C.,  </t>
    </r>
    <r>
      <rPr>
        <u/>
        <sz val="12"/>
        <color theme="1"/>
        <rFont val="Arial"/>
        <family val="2"/>
      </rPr>
      <t>“In case of death of an employee,</t>
    </r>
    <r>
      <rPr>
        <sz val="12"/>
        <color theme="1"/>
        <rFont val="Arial"/>
        <family val="2"/>
      </rPr>
      <t xml:space="preserve"> the 240-hour limit shall not apply and </t>
    </r>
    <r>
      <rPr>
        <u/>
        <sz val="12"/>
        <color theme="1"/>
        <rFont val="Arial"/>
        <family val="2"/>
      </rPr>
      <t>all unused annual leave at the time of death shall be paid</t>
    </r>
    <r>
      <rPr>
        <sz val="12"/>
        <color theme="1"/>
        <rFont val="Arial"/>
        <family val="2"/>
      </rPr>
      <t xml:space="preserve"> to the employee’s beneficiary, estate, or as provided by law.  </t>
    </r>
    <r>
      <rPr>
        <u/>
        <sz val="12"/>
        <color theme="1"/>
        <rFont val="Arial"/>
        <family val="2"/>
      </rPr>
      <t>In case of death of an employee</t>
    </r>
    <r>
      <rPr>
        <sz val="12"/>
        <color theme="1"/>
        <rFont val="Arial"/>
        <family val="2"/>
      </rPr>
      <t xml:space="preserve">, the 480-hour limit shall not apply and </t>
    </r>
    <r>
      <rPr>
        <u/>
        <sz val="12"/>
        <color theme="1"/>
        <rFont val="Arial"/>
        <family val="2"/>
      </rPr>
      <t>all unused annual leave at the time of death shall be paid</t>
    </r>
    <r>
      <rPr>
        <sz val="12"/>
        <color theme="1"/>
        <rFont val="Arial"/>
        <family val="2"/>
      </rPr>
      <t xml:space="preserve"> to the employee’s beneficiary, estate, or as provided by law."  </t>
    </r>
  </si>
  <si>
    <t>For Beneficiary Payments that consist of only Regular Salary/Wages the Pay Cycle should be "1" for Biweekly or "2" for Monthly.  A Pay Cycle "3" for Biweekly or a Pay Cycle "4" for Monthly should be used when Regular Salary/Wage Payments are submitted along with payments for other types of leave.</t>
  </si>
  <si>
    <t>1</t>
  </si>
  <si>
    <t>2</t>
  </si>
  <si>
    <t>3</t>
  </si>
  <si>
    <t>4</t>
  </si>
  <si>
    <t xml:space="preserve">Complete the Preparer and Authorizer Information.  </t>
  </si>
  <si>
    <r>
      <t>Special Compensatory Leave and FLSA Special Compensatory Leave:</t>
    </r>
    <r>
      <rPr>
        <sz val="12"/>
        <color theme="1"/>
        <rFont val="Times New Roman"/>
        <family val="1"/>
      </rPr>
      <t xml:space="preserve">  Special Comp Leave and FLSA Special Comp Leave may be paid to the beneficiary only if doing so is consistent with your agency’s policies and rules as well as any applicable collective bargaining provisions.  It is the agency’s responsibility to determine whether or not the employee was eligible to be paid for any special compensatory leave hours.  </t>
    </r>
  </si>
  <si>
    <t>This section contains a list of payments that the deceased employee's beneficiary may be entitled to receive:  Regular Salary/Wages, OPS Salary/Wages, All Leave Types (i.e. Annual Leave, Sick Leave, Special Compensation Leave, FLSA Special Compensation Leave), Overtime, On-Call Fees, Criminal Justice Incentive Pay (CJIP), Toll Allowance, Uniform Allowance, and Other.  Locate the appropriate payment type and enter the FLAIR Account Code and the FLAIR Org Code.  The Intradepartment Number field is optional.  When entering the FLAIR Account Code the first 11 digits of the account code will be placed into the first cell, the next 10 digits will be placed into the second cell, and the last 8 digits  into the third cell.  There is no need to enter dashes.  Dashes will automatically populate when the numbers have been enter and the cursor has been moved to the next cell.</t>
  </si>
  <si>
    <r>
      <rPr>
        <u/>
        <sz val="12"/>
        <color theme="1"/>
        <rFont val="Times New Roman"/>
        <family val="1"/>
      </rPr>
      <t>The Deceased Employees Dates of Service:</t>
    </r>
    <r>
      <rPr>
        <sz val="12"/>
        <color theme="1"/>
        <rFont val="Times New Roman"/>
        <family val="1"/>
      </rPr>
      <t xml:space="preserve">  Enter the correct information into the blank cells.  A date format has been provided (mm/dd/yy).  The End Service Date is the date that the employee became deceased and will automatically populate the Deceased Date of Death cell and the Pay Period End Date cell.</t>
    </r>
  </si>
  <si>
    <r>
      <rPr>
        <b/>
        <sz val="12"/>
        <color theme="1"/>
        <rFont val="Times New Roman"/>
        <family val="1"/>
      </rPr>
      <t>DECEASED EMPLOYEE INFORMATION SECTION:</t>
    </r>
    <r>
      <rPr>
        <sz val="12"/>
        <color theme="1"/>
        <rFont val="Times New Roman"/>
        <family val="1"/>
      </rPr>
      <t xml:space="preserve">  All information is required to be completed in this section.  The SSN# will automatically populate the dashes once the number has been entered.  Pay Cycle, Pay Plan, APT Code, and RET Code contain dropdown boxes.  Click on each dropdown box and select the correct information from the list under each dropdown box.  Most of the information can be found on the employee's Last Payment Detail Screen in FLAIR PYRL.  </t>
    </r>
  </si>
  <si>
    <r>
      <rPr>
        <u/>
        <sz val="12"/>
        <color theme="1"/>
        <rFont val="Times New Roman"/>
        <family val="1"/>
      </rPr>
      <t>Hourly Rate of Pay Calculation With/Without CJIP:</t>
    </r>
    <r>
      <rPr>
        <sz val="12"/>
        <color theme="1"/>
        <rFont val="Times New Roman"/>
        <family val="1"/>
      </rPr>
      <t xml:space="preserve">  This section has been designed to assist agencies in calculating the Total Gross and Hourly Rate of Pay when a deceased employee has a pay additive.  In this section CJIP can be calculated and will only be added to the Hourly Rate of Pay.  Biweekly and Monthly employees receive CJIP Pay Separate from Regular Salary/Wages.  Biweekly and Monthly Hourly Rate of Pay is used to calculate Leave Payouts.  In this section the only cells that require input are the Period Rate and/or Pay Additive as well as the blank cell underneath CJIP Hourly Calculation.  The blank cell contains a dropdown box listing the different CJIP Pay Amounts.  Click on the correct pay amount to populate that cell.  If this section is used the individual entering the information must enter the information into the Biweekly and/or Monthly Rate of Pay Section of the worksheet under Deceased Employee Information.   </t>
    </r>
  </si>
  <si>
    <r>
      <t xml:space="preserve">BENEFICIARY LEAVE PAYOUT INFORMATION SECTION:  </t>
    </r>
    <r>
      <rPr>
        <sz val="12"/>
        <color theme="1"/>
        <rFont val="Times New Roman"/>
        <family val="1"/>
      </rPr>
      <t>Enter only the HRS.  The HOURLY RATE of PAY, HRS PAID and the GROSS will populate automatically.  The Sick Leave HRS entered should be the total number of hours that the deceased employee had remaining as of his/her date of death.  The HRS PAID field will show the hours to be paid divided by 1/4 or 1/8 and at the proper cap.</t>
    </r>
  </si>
  <si>
    <r>
      <t xml:space="preserve">BENEFICIARY OVERTIME PAYOUT INFORMATION:  </t>
    </r>
    <r>
      <rPr>
        <sz val="12"/>
        <color theme="1"/>
        <rFont val="Times New Roman"/>
        <family val="1"/>
      </rPr>
      <t>Enter the number of hours in the HRS section of the form.  The HOURLY RATE of PAY, HRS PAID and the GROSS will automatically populate once the HRS information has been entered.  There are fields for Regular Salary/Wage and OPS Wages for Overtime paid at Straight Time and Overtime paid at 1 1/2 times the employee’s rate of pay.</t>
    </r>
  </si>
  <si>
    <r>
      <t xml:space="preserve">BENEFICIARY ON-CALL FEES, TOLL ALLOWANCE, UNIFORM ALLOWANCE AND MISCELLANEOUS DEDUCTION PAYOUT INFORMATION SECTION:  </t>
    </r>
    <r>
      <rPr>
        <sz val="12"/>
        <color theme="1"/>
        <rFont val="Times New Roman"/>
        <family val="1"/>
      </rPr>
      <t xml:space="preserve">On Call Fees, Toll Allowance and Uniform Allowance Payments should be entered into the proper section of the form.  The Begin Rate should be the entire pay amount and will automatically populate the PAY AMOUNT field of the form.  If there should be a payment that is not included in this form use the “OTHER” field and supply an earnings code in the blank cell beside “OTHER”.  </t>
    </r>
  </si>
  <si>
    <r>
      <rPr>
        <u/>
        <sz val="12"/>
        <color theme="1"/>
        <rFont val="Times New Roman"/>
        <family val="1"/>
      </rPr>
      <t>Beneficiary</t>
    </r>
    <r>
      <rPr>
        <sz val="12"/>
        <color theme="1"/>
        <rFont val="Times New Roman"/>
        <family val="1"/>
      </rPr>
      <t xml:space="preserve">:  A beneficiary section has been provided.  A dropdown box will appear in the blank cell beside each beneficiary type except for the # of Children.  Each dropdown box contains a check mark (√).  Indicate who the beneficiary or beneficiaries will be by placing a check mark in the appropriate box with the exception of the # of Children.  The actual number of children who are designated as beneficiaries should be entered into the cell beside # of Children.  If only one child is a beneficiary then place a check mark in the cell beside child.  There is no need to place anything in the blank cell beside # of Children. </t>
    </r>
  </si>
  <si>
    <r>
      <rPr>
        <u/>
        <sz val="12"/>
        <color theme="1"/>
        <rFont val="Times New Roman"/>
        <family val="1"/>
      </rPr>
      <t>Miscellaneous Deductions</t>
    </r>
    <r>
      <rPr>
        <sz val="12"/>
        <color theme="1"/>
        <rFont val="Times New Roman"/>
        <family val="1"/>
      </rPr>
      <t>:  Three fields have been provided for Miscellaneous Deductions.  For a Medical Reimbursement the agency must provide BOSP with the proper documentation.  Salary Refund documentation should be made available to BOSP upon request.  In the event that agencies should need to use a Recovery of State Funds deduction code specific to their agency an extra Miscellaneous Deduction field has been provided.  Enter the Deduction code number and name.</t>
    </r>
  </si>
  <si>
    <t>To easily maneuver through the worksheet use the Tab Keys or the Arrow Keys.  The Tab and Arrow Keys will take you only to the cells in the worksheet that the agency can populate.  All other cells are locked and cannot be altered in anyway.  This is a password protected document and all agencies should use the password that has been designated by the BOSP for the submission of information that is of a confidential nature.</t>
  </si>
  <si>
    <r>
      <t xml:space="preserve">BENEFICIARY REGULAR SALARY/WAGE PAYOUT INFORMATION: </t>
    </r>
    <r>
      <rPr>
        <sz val="12"/>
        <rFont val="Times New Roman"/>
        <family val="1"/>
      </rPr>
      <t xml:space="preserve"> Enter only the HRS for Biweekly Regular Salary/Wages and OPS Regular Salary/Wages.  The BIWEEKLY ROP, HOURS PAID and GROSS will populate automatically.  For Monthly Regular Salary/Wages enter only the CONTRACT HRS and the HRS.  The MONTHLY ROP, HRS PAID and the GROSS will populate automatically.  An extra line has been provided for Monthly Regular Salary/Wages to accomodate Regulary Salary/Wages that may have been worked in a previous Month.  In this extra line the CONTRACT HRS and the HRS must be entered.  The  HRS PAID and the GROSS will automatically populate.  Enter only the HRS for Monthly OPS Regular Salary/Wages.  The MONTHLY ROP, HRS PAID and the GROSS will populate automatically.    </t>
    </r>
  </si>
  <si>
    <t>SICK LEAVE CERTIFICATION:  I hereby certify that the above information is correct and the named employee has not forfeited the right to this sick leave payment for any reason under Subsection 110.122(5), F.S.</t>
  </si>
  <si>
    <t>1/14 - 184</t>
  </si>
  <si>
    <t>3/14 - 168</t>
  </si>
  <si>
    <t>4/14 - 176</t>
  </si>
  <si>
    <t>7/14 - 184</t>
  </si>
  <si>
    <t>10/14 - 184</t>
  </si>
  <si>
    <t>5/14 - 176</t>
  </si>
  <si>
    <t>6/14 - 168</t>
  </si>
  <si>
    <t>8/14 - 168</t>
  </si>
  <si>
    <t>9/14 - 176</t>
  </si>
  <si>
    <t>11/14 - 160</t>
  </si>
  <si>
    <t>12/14 - 184</t>
  </si>
  <si>
    <t>1/14 - (23)</t>
  </si>
  <si>
    <t>3/14 - (21)</t>
  </si>
  <si>
    <t>4/14 - (22)</t>
  </si>
  <si>
    <t>7/14 - (23)</t>
  </si>
  <si>
    <t>10/14 - (23)</t>
  </si>
  <si>
    <t>2/14 - (20)</t>
  </si>
  <si>
    <t>5/14 - (22)</t>
  </si>
  <si>
    <t>6/14 - (21)</t>
  </si>
  <si>
    <t>8/14 - (21)</t>
  </si>
  <si>
    <t>9/14 - (22)</t>
  </si>
  <si>
    <t>11/14 - (20)</t>
  </si>
  <si>
    <t>12/14 - (23)</t>
  </si>
  <si>
    <t>BENEFICIARY ON-CALL FEES , TOLL ALLOWANCE, UNIFORM ALLOWANCE,  AND  MISCELLANEOUS DEDUCTION PAYOUT INFORMATION</t>
  </si>
  <si>
    <r>
      <t xml:space="preserve">Section 222.15 of the Florida Statutes specifies the order of eligibility of the beneficiaries. </t>
    </r>
    <r>
      <rPr>
        <b/>
        <sz val="12"/>
        <color theme="1"/>
        <rFont val="Times New Roman"/>
        <family val="1"/>
      </rPr>
      <t>“Pursuant to Section 222.15 of the Florida Statutes, wages and travel expenses due a deceased employee are authorized to be paid to the spouse. If there is no spouse, then children of the deceased over the age of 18 may receive the payment. If there are no children over the age of 18, wages and travel expenses may be paid to the father or mother of the deceased employee. If there are no surviving parents, wages and travel expenses due upon death of an employee may be paid to the administrator or personal representative of the deceased employee’s estate”.</t>
    </r>
  </si>
  <si>
    <r>
      <t xml:space="preserve">This form was designed to be completed on-line and emailed to the Bureau of State Payrolls (BOSP) as a password protected document.  A signed copy is not required but </t>
    </r>
    <r>
      <rPr>
        <b/>
        <i/>
        <sz val="12"/>
        <color theme="1"/>
        <rFont val="Times New Roman"/>
        <family val="1"/>
      </rPr>
      <t>this form must be emailed to the BOSP by the agency representative that authorized the payment.</t>
    </r>
    <r>
      <rPr>
        <sz val="12"/>
        <color theme="1"/>
        <rFont val="Times New Roman"/>
        <family val="1"/>
      </rPr>
      <t xml:space="preserve">  </t>
    </r>
    <r>
      <rPr>
        <u/>
        <sz val="12"/>
        <color theme="1"/>
        <rFont val="Times New Roman"/>
        <family val="1"/>
      </rPr>
      <t>The agency representative is required to have a current Authorized Signature Form (DFS-A3-1930) on file with the BOSP.</t>
    </r>
    <r>
      <rPr>
        <sz val="12"/>
        <color theme="1"/>
        <rFont val="Times New Roman"/>
        <family val="1"/>
      </rPr>
      <t xml:space="preserve">  If the BOSP does not have an Authorized Signature form on file the agency representative will be notified to submit one.  Agencies will continue to submit the Beneficiary Affidavit (DFS-A3-1912) along with the IRS Form W-9 Taxpayer ID# Certification, Death Certificate and Letter of Administration (if applicable).  Copies of the Death Certificate must be legible and the BOSP needs the </t>
    </r>
    <r>
      <rPr>
        <b/>
        <i/>
        <sz val="12"/>
        <color theme="1"/>
        <rFont val="Times New Roman"/>
        <family val="1"/>
      </rPr>
      <t>original signed Beneficiary Affidavit(s) (DFS-A3-1912)</t>
    </r>
    <r>
      <rPr>
        <sz val="12"/>
        <color theme="1"/>
        <rFont val="Times New Roman"/>
        <family val="1"/>
      </rPr>
      <t xml:space="preserve">.  When an agency is notified that an employee is deceased the BOSP should be contacted immediately. The agency is not required to have a completed Beneficiary Packet at the time that the BOSP is notified.                             </t>
    </r>
  </si>
  <si>
    <r>
      <t xml:space="preserve">BENEFICIARY CJIP PAYOUT INFORMATION:  </t>
    </r>
    <r>
      <rPr>
        <sz val="12"/>
        <color theme="1"/>
        <rFont val="Times New Roman"/>
        <family val="1"/>
      </rPr>
      <t xml:space="preserve">This section of the form calculates CJIP Monthly pay by figuring an employee’s daily rate of pay and multiplying that by the number of days worked and not the hourly rate of pay as was calculated in the Hourly Rate of Pay Calculation With/Without CJIP.  </t>
    </r>
    <r>
      <rPr>
        <u/>
        <sz val="12"/>
        <color theme="1"/>
        <rFont val="Times New Roman"/>
        <family val="1"/>
      </rPr>
      <t>An employee who works a whole day or an hour of a day will be entitled to a full day of CJIP Pay.  The employee must be in active "pay status".</t>
    </r>
    <r>
      <rPr>
        <sz val="12"/>
        <color theme="1"/>
        <rFont val="Times New Roman"/>
        <family val="1"/>
      </rPr>
      <t xml:space="preserve">  There are several dropdown boxes in this section.  The blank cell under CJIP PAY AMOUNT contains a list of amounts that an employee may receive ranging from $20.00 to $130.00 per month.  In the blank cell under the PAY MONTH there is a list of Months and the number of days in that month.  Dates in this field range from January of 2011 through December of 2014.  In the blank cell under the DAYS OF MONTH the dropdown box provides a list of the common number of days in the month (i.e. 20, 21, 22, and 23).  The HOURS WORKED section of the worksheet must be entered by the preparer.  DAILY RATE OF PAY and GROSS fields will automatically populate.  Two CJIP payment lines have been provided in the event that the employee should receive two payments. </t>
    </r>
  </si>
  <si>
    <t>2/15 - 160</t>
  </si>
  <si>
    <t>4/15 - 176</t>
  </si>
  <si>
    <t>2/14 - 160</t>
  </si>
  <si>
    <t>7/15 - 184</t>
  </si>
  <si>
    <t>8/15 - 168</t>
  </si>
  <si>
    <t>9/15 - 176</t>
  </si>
  <si>
    <t>12/15 - 184</t>
  </si>
  <si>
    <t>2/15 - (20)</t>
  </si>
  <si>
    <t>4/15 - (22)</t>
  </si>
  <si>
    <t>7/15 - (23)</t>
  </si>
  <si>
    <t>8/15 - (21)</t>
  </si>
  <si>
    <t>9/15 - (22)</t>
  </si>
  <si>
    <t>12/15 - (23)</t>
  </si>
  <si>
    <t>1/15 - (22)</t>
  </si>
  <si>
    <t>3/15 - (22)</t>
  </si>
  <si>
    <t>5/15 - (21)</t>
  </si>
  <si>
    <t>6/15 - (22)</t>
  </si>
  <si>
    <t>10/15 - (22)</t>
  </si>
  <si>
    <t>11/15 - (21)</t>
  </si>
  <si>
    <t>1/15 - 176</t>
  </si>
  <si>
    <t>3/15 - 176</t>
  </si>
  <si>
    <t>5/15 - 168</t>
  </si>
  <si>
    <t>6/15 - 176</t>
  </si>
  <si>
    <t>10/15 - 176</t>
  </si>
  <si>
    <t>11/15 - 168</t>
  </si>
  <si>
    <r>
      <rPr>
        <u/>
        <sz val="12"/>
        <color theme="1"/>
        <rFont val="Times New Roman"/>
        <family val="1"/>
      </rPr>
      <t>Biweekly and/or Monthly Rate of Pay:</t>
    </r>
    <r>
      <rPr>
        <sz val="12"/>
        <color theme="1"/>
        <rFont val="Times New Roman"/>
        <family val="1"/>
      </rPr>
      <t xml:space="preserve">  This section is very important and must be completed correctly using the correct Period Rate of Pay and Hourly Rate of Pay for the proper Payroll (i.e. Biweekly or Monthly).  The cells containing the Period Rate of Pay and Hourly Rate of Pay will automatically populate other cells contained within the worksheet.  If the employee is due OPS Wages a cell has been provided for the deceased employee's Hourly Rate of Pay.  </t>
    </r>
  </si>
  <si>
    <t>NOTE: A deceased employee shall not be paid for work hours, leave, or holiday credits to
cover scheduled hours occurring after the date and time of death, as determined by the
death certificate. Agency questions should be directed to the BOSP.</t>
  </si>
  <si>
    <t>AMOUNT</t>
  </si>
  <si>
    <t>1/16 - 168</t>
  </si>
  <si>
    <t>2/16 - 168</t>
  </si>
  <si>
    <t>3/16 - 184</t>
  </si>
  <si>
    <t>4/16 - 168</t>
  </si>
  <si>
    <t>5/16 - 176</t>
  </si>
  <si>
    <t>6/16 - 176</t>
  </si>
  <si>
    <t>7/16 - 168</t>
  </si>
  <si>
    <t>8/16 - 184</t>
  </si>
  <si>
    <t>9/16 - 176</t>
  </si>
  <si>
    <t>10/16 - 168</t>
  </si>
  <si>
    <t>11/16 - 176</t>
  </si>
  <si>
    <t>12/16 - 176</t>
  </si>
  <si>
    <t>1/16 - (21)</t>
  </si>
  <si>
    <t>2/16 - (21)</t>
  </si>
  <si>
    <t>3/16 - (23)</t>
  </si>
  <si>
    <t>4/16 - (21)</t>
  </si>
  <si>
    <t>5/16 - (22)</t>
  </si>
  <si>
    <t>6/16 - (22)</t>
  </si>
  <si>
    <t>7/16 - (21)</t>
  </si>
  <si>
    <t>8/16 - (23)</t>
  </si>
  <si>
    <t>9/16 - (22)</t>
  </si>
  <si>
    <t>10/16 - (21)</t>
  </si>
  <si>
    <t>11/16 - (22)</t>
  </si>
  <si>
    <t>12/16 - (22)</t>
  </si>
</sst>
</file>

<file path=xl/styles.xml><?xml version="1.0" encoding="utf-8"?>
<styleSheet xmlns="http://schemas.openxmlformats.org/spreadsheetml/2006/main">
  <numFmts count="11">
    <numFmt numFmtId="164" formatCode="&quot;$&quot;#,##0.00"/>
    <numFmt numFmtId="165" formatCode="##\-##\-#\-######"/>
    <numFmt numFmtId="166" formatCode="mm/dd/yy;@"/>
    <numFmt numFmtId="167" formatCode="[&lt;=9999999]###\-####;\(###\)\ ###\-####"/>
    <numFmt numFmtId="168" formatCode="000\-00\-0000"/>
    <numFmt numFmtId="169" formatCode="0.0"/>
    <numFmt numFmtId="170" formatCode="m/yy;@"/>
    <numFmt numFmtId="171" formatCode="m/d/yyyy;@"/>
    <numFmt numFmtId="172" formatCode="m/d;@"/>
    <numFmt numFmtId="173" formatCode="\-000000\-00"/>
    <numFmt numFmtId="174" formatCode="\-\ 00000000\-00"/>
  </numFmts>
  <fonts count="54">
    <font>
      <sz val="10"/>
      <color theme="1"/>
      <name val="Arial"/>
      <family val="2"/>
    </font>
    <font>
      <b/>
      <sz val="10"/>
      <color indexed="8"/>
      <name val="Arial"/>
      <family val="2"/>
    </font>
    <font>
      <sz val="10"/>
      <name val="Arial"/>
      <family val="2"/>
    </font>
    <font>
      <b/>
      <sz val="10"/>
      <name val="Arial"/>
      <family val="2"/>
    </font>
    <font>
      <b/>
      <i/>
      <sz val="10"/>
      <name val="Arial"/>
      <family val="2"/>
    </font>
    <font>
      <b/>
      <sz val="12"/>
      <name val="Arial"/>
      <family val="2"/>
    </font>
    <font>
      <b/>
      <sz val="11"/>
      <name val="Arial"/>
      <family val="2"/>
    </font>
    <font>
      <sz val="11"/>
      <name val="Arial"/>
      <family val="2"/>
    </font>
    <font>
      <b/>
      <sz val="11"/>
      <color indexed="8"/>
      <name val="Arial"/>
      <family val="2"/>
    </font>
    <font>
      <sz val="12"/>
      <name val="Arial"/>
      <family val="2"/>
    </font>
    <font>
      <b/>
      <sz val="12"/>
      <color indexed="16"/>
      <name val="Arial"/>
      <family val="2"/>
    </font>
    <font>
      <b/>
      <sz val="9"/>
      <color indexed="8"/>
      <name val="Arial"/>
      <family val="2"/>
    </font>
    <font>
      <sz val="11"/>
      <color indexed="8"/>
      <name val="Arial"/>
      <family val="2"/>
    </font>
    <font>
      <b/>
      <i/>
      <sz val="9"/>
      <name val="Arial"/>
      <family val="2"/>
    </font>
    <font>
      <b/>
      <i/>
      <sz val="11"/>
      <name val="Arial"/>
      <family val="2"/>
    </font>
    <font>
      <sz val="10"/>
      <color indexed="18"/>
      <name val="Arial"/>
      <family val="2"/>
    </font>
    <font>
      <b/>
      <i/>
      <sz val="11"/>
      <color indexed="8"/>
      <name val="Arial"/>
      <family val="2"/>
    </font>
    <font>
      <b/>
      <sz val="9"/>
      <name val="Arial"/>
      <family val="2"/>
    </font>
    <font>
      <b/>
      <sz val="12"/>
      <name val="Cambria"/>
      <family val="1"/>
    </font>
    <font>
      <sz val="12"/>
      <color indexed="8"/>
      <name val="Arial"/>
      <family val="2"/>
    </font>
    <font>
      <b/>
      <sz val="9"/>
      <color indexed="16"/>
      <name val="Arial"/>
      <family val="2"/>
    </font>
    <font>
      <b/>
      <sz val="12"/>
      <color indexed="8"/>
      <name val="Arial"/>
      <family val="2"/>
    </font>
    <font>
      <b/>
      <sz val="14"/>
      <name val="Arial"/>
      <family val="2"/>
    </font>
    <font>
      <b/>
      <i/>
      <sz val="18"/>
      <name val="Arial"/>
      <family val="2"/>
    </font>
    <font>
      <sz val="16"/>
      <color indexed="8"/>
      <name val="Arial"/>
      <family val="2"/>
    </font>
    <font>
      <sz val="18"/>
      <color indexed="8"/>
      <name val="Arial"/>
      <family val="2"/>
    </font>
    <font>
      <sz val="14"/>
      <color indexed="8"/>
      <name val="Arial"/>
      <family val="2"/>
    </font>
    <font>
      <b/>
      <sz val="13"/>
      <name val="Arial"/>
      <family val="2"/>
    </font>
    <font>
      <sz val="13"/>
      <color indexed="18"/>
      <name val="Arial"/>
      <family val="2"/>
    </font>
    <font>
      <b/>
      <sz val="13"/>
      <color indexed="16"/>
      <name val="Arial"/>
      <family val="2"/>
    </font>
    <font>
      <sz val="13"/>
      <name val="Arial"/>
      <family val="2"/>
    </font>
    <font>
      <sz val="13"/>
      <color indexed="8"/>
      <name val="Arial"/>
      <family val="2"/>
    </font>
    <font>
      <b/>
      <sz val="13"/>
      <color indexed="16"/>
      <name val="Cambria"/>
      <family val="1"/>
    </font>
    <font>
      <b/>
      <sz val="13"/>
      <color indexed="16"/>
      <name val="Calibri"/>
      <family val="2"/>
    </font>
    <font>
      <b/>
      <sz val="13"/>
      <color indexed="9"/>
      <name val="Arial"/>
      <family val="2"/>
    </font>
    <font>
      <b/>
      <sz val="13"/>
      <color indexed="8"/>
      <name val="Arial"/>
      <family val="2"/>
    </font>
    <font>
      <sz val="8"/>
      <name val="Arial"/>
      <family val="2"/>
    </font>
    <font>
      <sz val="6.5"/>
      <name val="Arial"/>
      <family val="2"/>
    </font>
    <font>
      <b/>
      <sz val="6.5"/>
      <name val="Arial"/>
      <family val="2"/>
    </font>
    <font>
      <sz val="6.3"/>
      <name val="Arial"/>
      <family val="2"/>
    </font>
    <font>
      <b/>
      <sz val="14"/>
      <color theme="1"/>
      <name val="Times New Roman"/>
      <family val="1"/>
    </font>
    <font>
      <b/>
      <sz val="12"/>
      <color theme="1"/>
      <name val="Times New Roman"/>
      <family val="1"/>
    </font>
    <font>
      <sz val="10"/>
      <color theme="1"/>
      <name val="Times New Roman"/>
      <family val="1"/>
    </font>
    <font>
      <b/>
      <sz val="12"/>
      <color theme="1"/>
      <name val="Arial"/>
      <family val="2"/>
    </font>
    <font>
      <sz val="12"/>
      <color theme="1"/>
      <name val="Arial"/>
      <family val="2"/>
    </font>
    <font>
      <u/>
      <sz val="12"/>
      <color theme="1"/>
      <name val="Arial"/>
      <family val="2"/>
    </font>
    <font>
      <sz val="12"/>
      <color theme="1"/>
      <name val="Times New Roman"/>
      <family val="1"/>
    </font>
    <font>
      <u/>
      <sz val="12"/>
      <color theme="1"/>
      <name val="Times New Roman"/>
      <family val="1"/>
    </font>
    <font>
      <b/>
      <sz val="16"/>
      <color theme="1"/>
      <name val="Times New Roman"/>
      <family val="1"/>
    </font>
    <font>
      <b/>
      <u/>
      <sz val="12"/>
      <color theme="1"/>
      <name val="Times New Roman"/>
      <family val="1"/>
    </font>
    <font>
      <b/>
      <i/>
      <sz val="12"/>
      <color theme="1"/>
      <name val="Times New Roman"/>
      <family val="1"/>
    </font>
    <font>
      <b/>
      <sz val="12"/>
      <name val="Times New Roman"/>
      <family val="1"/>
    </font>
    <font>
      <sz val="12"/>
      <name val="Times New Roman"/>
      <family val="1"/>
    </font>
    <font>
      <b/>
      <sz val="13"/>
      <color theme="5" tint="-0.499984740745262"/>
      <name val="Arial"/>
      <family val="2"/>
    </font>
  </fonts>
  <fills count="12">
    <fill>
      <patternFill patternType="none"/>
    </fill>
    <fill>
      <patternFill patternType="gray125"/>
    </fill>
    <fill>
      <patternFill patternType="solid">
        <fgColor indexed="22"/>
        <bgColor indexed="64"/>
      </patternFill>
    </fill>
    <fill>
      <patternFill patternType="lightTrellis">
        <fgColor indexed="23"/>
        <bgColor indexed="55"/>
      </patternFill>
    </fill>
    <fill>
      <patternFill patternType="solid">
        <fgColor indexed="13"/>
        <bgColor indexed="64"/>
      </patternFill>
    </fill>
    <fill>
      <patternFill patternType="solid">
        <fgColor indexed="9"/>
        <bgColor indexed="64"/>
      </patternFill>
    </fill>
    <fill>
      <patternFill patternType="gray125">
        <bgColor indexed="55"/>
      </patternFill>
    </fill>
    <fill>
      <patternFill patternType="solid">
        <fgColor indexed="55"/>
        <bgColor indexed="64"/>
      </patternFill>
    </fill>
    <fill>
      <patternFill patternType="solid">
        <fgColor indexed="9"/>
        <bgColor indexed="23"/>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s>
  <borders count="69">
    <border>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diagonal/>
    </border>
  </borders>
  <cellStyleXfs count="1">
    <xf numFmtId="0" fontId="0" fillId="0" borderId="0"/>
  </cellStyleXfs>
  <cellXfs count="486">
    <xf numFmtId="0" fontId="0" fillId="0" borderId="0" xfId="0"/>
    <xf numFmtId="0" fontId="0" fillId="0" borderId="0" xfId="0" applyFont="1" applyProtection="1"/>
    <xf numFmtId="0" fontId="3" fillId="0" borderId="0" xfId="0" applyFont="1" applyBorder="1" applyAlignment="1" applyProtection="1"/>
    <xf numFmtId="0" fontId="3" fillId="0" borderId="0" xfId="0" applyFont="1" applyProtection="1"/>
    <xf numFmtId="0" fontId="3" fillId="0" borderId="0" xfId="0" applyFont="1" applyAlignment="1" applyProtection="1"/>
    <xf numFmtId="0" fontId="2" fillId="0" borderId="0" xfId="0" applyFont="1" applyBorder="1" applyAlignment="1" applyProtection="1"/>
    <xf numFmtId="0" fontId="2" fillId="0" borderId="0" xfId="0" applyFont="1" applyProtection="1"/>
    <xf numFmtId="166" fontId="3" fillId="0" borderId="0" xfId="0" applyNumberFormat="1" applyFont="1" applyBorder="1" applyAlignment="1" applyProtection="1">
      <alignment horizontal="left"/>
    </xf>
    <xf numFmtId="167" fontId="3" fillId="0" borderId="0" xfId="0" applyNumberFormat="1" applyFont="1" applyBorder="1" applyAlignment="1" applyProtection="1">
      <alignment horizontal="center"/>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6" fillId="2" borderId="3" xfId="0" applyFont="1" applyFill="1" applyBorder="1" applyProtection="1"/>
    <xf numFmtId="0" fontId="6" fillId="2" borderId="4" xfId="0" applyFont="1" applyFill="1" applyBorder="1" applyAlignment="1" applyProtection="1"/>
    <xf numFmtId="2" fontId="6" fillId="2" borderId="5" xfId="0" applyNumberFormat="1" applyFont="1" applyFill="1" applyBorder="1" applyAlignment="1" applyProtection="1"/>
    <xf numFmtId="0" fontId="6" fillId="2" borderId="6" xfId="0" applyFont="1" applyFill="1" applyBorder="1" applyAlignment="1" applyProtection="1"/>
    <xf numFmtId="0" fontId="6" fillId="2" borderId="7" xfId="0" applyFont="1" applyFill="1" applyBorder="1" applyProtection="1"/>
    <xf numFmtId="0" fontId="6" fillId="2" borderId="8" xfId="0" applyFont="1" applyFill="1" applyBorder="1" applyAlignment="1" applyProtection="1"/>
    <xf numFmtId="0" fontId="6" fillId="2" borderId="9" xfId="0" applyFont="1" applyFill="1" applyBorder="1" applyAlignment="1" applyProtection="1"/>
    <xf numFmtId="0" fontId="6" fillId="2" borderId="8" xfId="0" applyFont="1" applyFill="1" applyBorder="1" applyProtection="1"/>
    <xf numFmtId="2" fontId="6" fillId="2" borderId="10" xfId="0" applyNumberFormat="1" applyFont="1" applyFill="1" applyBorder="1" applyAlignment="1" applyProtection="1"/>
    <xf numFmtId="0" fontId="6" fillId="2" borderId="11" xfId="0" applyFont="1" applyFill="1" applyBorder="1" applyAlignment="1" applyProtection="1"/>
    <xf numFmtId="0" fontId="6" fillId="2" borderId="3" xfId="0" applyFont="1" applyFill="1" applyBorder="1" applyAlignment="1" applyProtection="1"/>
    <xf numFmtId="0" fontId="6" fillId="2" borderId="12" xfId="0" applyFont="1" applyFill="1" applyBorder="1" applyProtection="1"/>
    <xf numFmtId="0" fontId="6" fillId="2" borderId="13" xfId="0" applyFont="1" applyFill="1" applyBorder="1" applyAlignment="1" applyProtection="1"/>
    <xf numFmtId="0" fontId="2" fillId="0" borderId="0" xfId="0" applyFont="1" applyBorder="1" applyProtection="1"/>
    <xf numFmtId="0" fontId="5" fillId="2" borderId="4" xfId="0" applyFont="1" applyFill="1" applyBorder="1" applyAlignment="1" applyProtection="1">
      <alignment horizontal="center" shrinkToFit="1"/>
    </xf>
    <xf numFmtId="0" fontId="5" fillId="2" borderId="14" xfId="0" applyFont="1" applyFill="1" applyBorder="1" applyAlignment="1" applyProtection="1">
      <alignment horizontal="center"/>
    </xf>
    <xf numFmtId="2" fontId="9" fillId="0" borderId="8" xfId="0" applyNumberFormat="1" applyFont="1" applyBorder="1" applyAlignment="1" applyProtection="1">
      <alignment horizontal="center"/>
      <protection locked="0"/>
    </xf>
    <xf numFmtId="0" fontId="11" fillId="2" borderId="7" xfId="0" applyFont="1" applyFill="1" applyBorder="1" applyProtection="1"/>
    <xf numFmtId="0" fontId="12" fillId="2" borderId="8" xfId="0" applyFont="1" applyFill="1" applyBorder="1" applyAlignment="1" applyProtection="1">
      <alignment horizontal="center" shrinkToFit="1"/>
    </xf>
    <xf numFmtId="164" fontId="9" fillId="3" borderId="8" xfId="0" applyNumberFormat="1" applyFont="1" applyFill="1" applyBorder="1" applyAlignment="1" applyProtection="1">
      <alignment horizontal="right"/>
    </xf>
    <xf numFmtId="0" fontId="12" fillId="2" borderId="7" xfId="0" applyFont="1" applyFill="1" applyBorder="1" applyAlignment="1" applyProtection="1">
      <alignment horizontal="center" vertical="center" shrinkToFit="1"/>
    </xf>
    <xf numFmtId="0" fontId="5" fillId="2" borderId="8" xfId="0" applyFont="1" applyFill="1" applyBorder="1" applyAlignment="1" applyProtection="1">
      <alignment horizontal="center" shrinkToFit="1"/>
    </xf>
    <xf numFmtId="0" fontId="5" fillId="2" borderId="15" xfId="0" applyFont="1" applyFill="1" applyBorder="1" applyAlignment="1" applyProtection="1">
      <alignment horizontal="center"/>
    </xf>
    <xf numFmtId="0" fontId="12" fillId="2" borderId="7" xfId="0" applyFont="1" applyFill="1" applyBorder="1" applyAlignment="1" applyProtection="1">
      <alignment horizontal="center" shrinkToFit="1"/>
    </xf>
    <xf numFmtId="1" fontId="9" fillId="0" borderId="8" xfId="0" applyNumberFormat="1" applyFont="1" applyBorder="1" applyProtection="1">
      <protection locked="0"/>
    </xf>
    <xf numFmtId="0" fontId="13" fillId="2" borderId="7" xfId="0" applyFont="1" applyFill="1" applyBorder="1" applyAlignment="1" applyProtection="1"/>
    <xf numFmtId="2" fontId="9" fillId="0" borderId="16" xfId="0" applyNumberFormat="1" applyFont="1" applyBorder="1" applyAlignment="1" applyProtection="1">
      <alignment horizontal="center"/>
      <protection locked="0"/>
    </xf>
    <xf numFmtId="0" fontId="14" fillId="2" borderId="17" xfId="0" applyFont="1" applyFill="1" applyBorder="1" applyAlignment="1" applyProtection="1">
      <alignment shrinkToFit="1"/>
    </xf>
    <xf numFmtId="0" fontId="5" fillId="0" borderId="0" xfId="0" applyFont="1" applyBorder="1" applyAlignment="1" applyProtection="1"/>
    <xf numFmtId="0" fontId="13" fillId="2" borderId="9" xfId="0" applyFont="1" applyFill="1" applyBorder="1" applyAlignment="1" applyProtection="1"/>
    <xf numFmtId="0" fontId="3" fillId="2" borderId="8" xfId="0" applyFont="1" applyFill="1" applyBorder="1" applyAlignment="1" applyProtection="1">
      <alignment horizontal="center"/>
    </xf>
    <xf numFmtId="164" fontId="3" fillId="0" borderId="0" xfId="0" applyNumberFormat="1" applyFont="1" applyBorder="1" applyProtection="1"/>
    <xf numFmtId="2" fontId="2" fillId="0" borderId="8" xfId="0" applyNumberFormat="1" applyFont="1" applyBorder="1" applyProtection="1"/>
    <xf numFmtId="0" fontId="2" fillId="4" borderId="8" xfId="0" applyFont="1" applyFill="1" applyBorder="1" applyProtection="1"/>
    <xf numFmtId="169" fontId="15" fillId="0" borderId="8" xfId="0" applyNumberFormat="1" applyFont="1" applyFill="1" applyBorder="1" applyProtection="1"/>
    <xf numFmtId="164" fontId="2" fillId="0" borderId="18" xfId="0" applyNumberFormat="1" applyFont="1" applyBorder="1" applyProtection="1"/>
    <xf numFmtId="2" fontId="2" fillId="0" borderId="19" xfId="0" applyNumberFormat="1" applyFont="1" applyBorder="1" applyProtection="1"/>
    <xf numFmtId="0" fontId="2" fillId="4" borderId="19" xfId="0" applyFont="1" applyFill="1" applyBorder="1" applyProtection="1"/>
    <xf numFmtId="169" fontId="15" fillId="0" borderId="19" xfId="0" applyNumberFormat="1" applyFont="1" applyFill="1" applyBorder="1" applyProtection="1"/>
    <xf numFmtId="164" fontId="2" fillId="0" borderId="20" xfId="0" applyNumberFormat="1" applyFont="1" applyBorder="1" applyProtection="1"/>
    <xf numFmtId="0" fontId="3" fillId="5" borderId="0" xfId="0" applyFont="1" applyFill="1" applyBorder="1" applyAlignment="1" applyProtection="1">
      <alignment horizontal="center" vertical="center"/>
    </xf>
    <xf numFmtId="0" fontId="12" fillId="0" borderId="0" xfId="0" applyFont="1" applyProtection="1"/>
    <xf numFmtId="0" fontId="14" fillId="0" borderId="0" xfId="0" applyFont="1" applyBorder="1" applyAlignment="1" applyProtection="1">
      <alignment horizontal="center"/>
    </xf>
    <xf numFmtId="0" fontId="16" fillId="5" borderId="0" xfId="0" applyFont="1" applyFill="1" applyBorder="1" applyAlignment="1" applyProtection="1"/>
    <xf numFmtId="0" fontId="7" fillId="2" borderId="8" xfId="0" applyFont="1" applyFill="1" applyBorder="1" applyAlignment="1" applyProtection="1">
      <alignment horizontal="center"/>
    </xf>
    <xf numFmtId="0" fontId="7" fillId="2" borderId="8"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horizontal="center"/>
    </xf>
    <xf numFmtId="0" fontId="7" fillId="0" borderId="20" xfId="0" applyFont="1" applyBorder="1" applyAlignment="1" applyProtection="1"/>
    <xf numFmtId="0" fontId="7" fillId="0" borderId="0" xfId="0" applyFont="1" applyBorder="1" applyAlignment="1" applyProtection="1"/>
    <xf numFmtId="0" fontId="12" fillId="0" borderId="0" xfId="0" applyFont="1" applyBorder="1" applyProtection="1"/>
    <xf numFmtId="164" fontId="2" fillId="0" borderId="21" xfId="0" applyNumberFormat="1" applyFont="1" applyBorder="1" applyProtection="1"/>
    <xf numFmtId="164" fontId="3" fillId="0" borderId="0" xfId="0" applyNumberFormat="1" applyFont="1" applyBorder="1" applyAlignment="1" applyProtection="1">
      <alignment horizontal="left"/>
    </xf>
    <xf numFmtId="0" fontId="18" fillId="0" borderId="0" xfId="0" applyFont="1" applyBorder="1" applyAlignment="1" applyProtection="1">
      <alignment horizontal="center"/>
    </xf>
    <xf numFmtId="0" fontId="6" fillId="0" borderId="0" xfId="0" applyFont="1" applyAlignment="1" applyProtection="1">
      <alignment horizontal="center"/>
    </xf>
    <xf numFmtId="0" fontId="6" fillId="2" borderId="22" xfId="0" applyFont="1" applyFill="1" applyBorder="1" applyAlignment="1" applyProtection="1">
      <alignment horizontal="center"/>
    </xf>
    <xf numFmtId="0" fontId="5" fillId="2" borderId="23" xfId="0" applyFont="1" applyFill="1" applyBorder="1" applyAlignment="1" applyProtection="1">
      <alignment horizontal="center"/>
    </xf>
    <xf numFmtId="0" fontId="5" fillId="2" borderId="10" xfId="0" applyFont="1" applyFill="1" applyBorder="1" applyAlignment="1" applyProtection="1">
      <alignment horizontal="center"/>
    </xf>
    <xf numFmtId="0" fontId="5" fillId="2" borderId="24" xfId="0" applyFont="1" applyFill="1" applyBorder="1" applyAlignment="1" applyProtection="1">
      <alignment horizontal="center"/>
    </xf>
    <xf numFmtId="0" fontId="9" fillId="0" borderId="0" xfId="0" applyFont="1" applyProtection="1"/>
    <xf numFmtId="164" fontId="5" fillId="0" borderId="0" xfId="0" applyNumberFormat="1" applyFont="1" applyBorder="1" applyAlignment="1" applyProtection="1"/>
    <xf numFmtId="49" fontId="5" fillId="0" borderId="0" xfId="0" applyNumberFormat="1" applyFont="1" applyBorder="1" applyAlignment="1" applyProtection="1"/>
    <xf numFmtId="2" fontId="9" fillId="0" borderId="21" xfId="0" applyNumberFormat="1" applyFont="1" applyBorder="1" applyAlignment="1" applyProtection="1">
      <alignment horizontal="right"/>
      <protection locked="0"/>
    </xf>
    <xf numFmtId="0" fontId="9" fillId="2" borderId="25" xfId="0" applyFont="1" applyFill="1" applyBorder="1" applyAlignment="1" applyProtection="1">
      <alignment horizontal="center"/>
    </xf>
    <xf numFmtId="0" fontId="19" fillId="0" borderId="0" xfId="0" applyFont="1" applyBorder="1" applyAlignment="1" applyProtection="1"/>
    <xf numFmtId="0" fontId="9" fillId="2" borderId="26" xfId="0" applyFont="1" applyFill="1" applyBorder="1" applyAlignment="1" applyProtection="1">
      <alignment horizontal="center"/>
    </xf>
    <xf numFmtId="0" fontId="9" fillId="0" borderId="0" xfId="0" applyFont="1" applyBorder="1" applyAlignment="1" applyProtection="1"/>
    <xf numFmtId="0" fontId="9" fillId="0" borderId="0" xfId="0" applyFont="1" applyAlignment="1" applyProtection="1"/>
    <xf numFmtId="0" fontId="9" fillId="0" borderId="8" xfId="0" applyFont="1" applyBorder="1" applyProtection="1">
      <protection locked="0"/>
    </xf>
    <xf numFmtId="0" fontId="5" fillId="0" borderId="0" xfId="0" applyFont="1" applyBorder="1" applyAlignment="1" applyProtection="1">
      <alignment horizontal="right"/>
    </xf>
    <xf numFmtId="1" fontId="5" fillId="0" borderId="0" xfId="0" applyNumberFormat="1" applyFont="1" applyBorder="1" applyAlignment="1" applyProtection="1">
      <alignment horizontal="center"/>
    </xf>
    <xf numFmtId="2" fontId="9" fillId="2" borderId="7" xfId="0" applyNumberFormat="1" applyFont="1" applyFill="1" applyBorder="1" applyProtection="1"/>
    <xf numFmtId="0" fontId="9" fillId="2" borderId="8" xfId="0" applyFont="1" applyFill="1" applyBorder="1" applyProtection="1"/>
    <xf numFmtId="169" fontId="10" fillId="2" borderId="27" xfId="0" applyNumberFormat="1" applyFont="1" applyFill="1" applyBorder="1" applyProtection="1"/>
    <xf numFmtId="0" fontId="9" fillId="2" borderId="26" xfId="0" applyFont="1" applyFill="1" applyBorder="1" applyProtection="1"/>
    <xf numFmtId="2" fontId="9" fillId="0" borderId="28" xfId="0" applyNumberFormat="1" applyFont="1" applyBorder="1" applyProtection="1"/>
    <xf numFmtId="0" fontId="5" fillId="2" borderId="26" xfId="0" applyFont="1" applyFill="1" applyBorder="1" applyAlignment="1" applyProtection="1"/>
    <xf numFmtId="2" fontId="9" fillId="0" borderId="16" xfId="0" applyNumberFormat="1" applyFont="1" applyBorder="1" applyAlignment="1" applyProtection="1">
      <alignment horizontal="right"/>
      <protection locked="0"/>
    </xf>
    <xf numFmtId="0" fontId="9" fillId="2" borderId="29" xfId="0" applyFont="1" applyFill="1" applyBorder="1" applyAlignment="1" applyProtection="1">
      <alignment horizontal="center"/>
    </xf>
    <xf numFmtId="0" fontId="9" fillId="0" borderId="0" xfId="0" applyFont="1" applyBorder="1" applyProtection="1"/>
    <xf numFmtId="0" fontId="3" fillId="2" borderId="32" xfId="0" applyFont="1" applyFill="1" applyBorder="1" applyAlignment="1" applyProtection="1">
      <alignment horizontal="center"/>
    </xf>
    <xf numFmtId="0" fontId="3" fillId="2" borderId="33" xfId="0" applyFont="1" applyFill="1" applyBorder="1" applyAlignment="1" applyProtection="1">
      <alignment horizontal="center"/>
    </xf>
    <xf numFmtId="0" fontId="3" fillId="2" borderId="24" xfId="0" applyFont="1" applyFill="1" applyBorder="1" applyAlignment="1" applyProtection="1">
      <alignment horizontal="center" vertical="center"/>
    </xf>
    <xf numFmtId="49" fontId="3" fillId="0" borderId="0" xfId="0" applyNumberFormat="1" applyFont="1" applyBorder="1" applyAlignment="1" applyProtection="1"/>
    <xf numFmtId="3" fontId="2" fillId="2" borderId="34" xfId="0" applyNumberFormat="1" applyFont="1" applyFill="1" applyBorder="1" applyAlignment="1" applyProtection="1">
      <alignment horizontal="center"/>
    </xf>
    <xf numFmtId="0" fontId="3" fillId="0" borderId="33" xfId="0" applyFont="1" applyBorder="1" applyAlignment="1" applyProtection="1"/>
    <xf numFmtId="0" fontId="0" fillId="0" borderId="0" xfId="0" applyFont="1" applyBorder="1" applyAlignment="1" applyProtection="1"/>
    <xf numFmtId="0" fontId="2" fillId="0" borderId="0" xfId="0" applyFont="1" applyAlignment="1" applyProtection="1"/>
    <xf numFmtId="0" fontId="4" fillId="0" borderId="0" xfId="0" applyFont="1" applyBorder="1" applyAlignment="1" applyProtection="1"/>
    <xf numFmtId="1" fontId="3" fillId="0" borderId="0" xfId="0" applyNumberFormat="1" applyFont="1" applyBorder="1" applyAlignment="1" applyProtection="1"/>
    <xf numFmtId="0" fontId="3" fillId="2" borderId="22" xfId="0" applyFont="1" applyFill="1" applyBorder="1" applyAlignment="1" applyProtection="1">
      <alignment horizontal="center"/>
    </xf>
    <xf numFmtId="0" fontId="1" fillId="2" borderId="31" xfId="0" applyFont="1" applyFill="1" applyBorder="1" applyAlignment="1" applyProtection="1">
      <alignment horizontal="center"/>
    </xf>
    <xf numFmtId="0" fontId="1" fillId="2" borderId="32" xfId="0" applyFont="1" applyFill="1" applyBorder="1" applyAlignment="1" applyProtection="1">
      <alignment horizontal="center"/>
    </xf>
    <xf numFmtId="0" fontId="0" fillId="0" borderId="0" xfId="0" applyFont="1" applyBorder="1" applyAlignment="1" applyProtection="1">
      <alignment horizontal="center"/>
    </xf>
    <xf numFmtId="2" fontId="2" fillId="0" borderId="0" xfId="0" applyNumberFormat="1" applyFont="1" applyBorder="1" applyProtection="1"/>
    <xf numFmtId="0" fontId="3" fillId="0" borderId="0" xfId="0" applyFont="1" applyBorder="1" applyAlignment="1" applyProtection="1">
      <alignment horizontal="right"/>
    </xf>
    <xf numFmtId="1" fontId="3" fillId="0" borderId="0" xfId="0" applyNumberFormat="1" applyFont="1" applyBorder="1" applyAlignment="1" applyProtection="1">
      <alignment horizontal="center"/>
    </xf>
    <xf numFmtId="1" fontId="3" fillId="0" borderId="0" xfId="0" applyNumberFormat="1" applyFont="1" applyAlignment="1" applyProtection="1">
      <alignment horizontal="center"/>
    </xf>
    <xf numFmtId="0" fontId="3" fillId="0" borderId="0" xfId="0" applyFont="1" applyBorder="1" applyProtection="1"/>
    <xf numFmtId="0" fontId="0" fillId="0" borderId="0" xfId="0" applyFont="1" applyBorder="1" applyProtection="1"/>
    <xf numFmtId="0" fontId="0" fillId="0" borderId="0" xfId="0" applyNumberFormat="1" applyFont="1" applyProtection="1"/>
    <xf numFmtId="2" fontId="0" fillId="0" borderId="0" xfId="0" applyNumberFormat="1" applyFont="1" applyBorder="1" applyProtection="1"/>
    <xf numFmtId="171" fontId="0" fillId="0" borderId="0" xfId="0" applyNumberFormat="1" applyFont="1" applyBorder="1" applyProtection="1"/>
    <xf numFmtId="0" fontId="1" fillId="0" borderId="0" xfId="0" applyFont="1" applyAlignment="1" applyProtection="1">
      <alignment horizontal="center"/>
    </xf>
    <xf numFmtId="164" fontId="0" fillId="0" borderId="0" xfId="0" applyNumberFormat="1" applyFont="1" applyBorder="1" applyProtection="1"/>
    <xf numFmtId="49" fontId="2" fillId="0" borderId="0" xfId="0" applyNumberFormat="1" applyFont="1" applyAlignment="1" applyProtection="1">
      <alignment horizontal="right"/>
    </xf>
    <xf numFmtId="170" fontId="2" fillId="0" borderId="0" xfId="0" applyNumberFormat="1" applyFont="1" applyAlignment="1" applyProtection="1">
      <alignment horizontal="right"/>
    </xf>
    <xf numFmtId="172" fontId="2" fillId="0" borderId="0" xfId="0" applyNumberFormat="1" applyFont="1" applyAlignment="1" applyProtection="1">
      <alignment horizontal="right"/>
    </xf>
    <xf numFmtId="14" fontId="2" fillId="0" borderId="0" xfId="0" applyNumberFormat="1" applyFont="1" applyAlignment="1" applyProtection="1">
      <alignment horizontal="right"/>
    </xf>
    <xf numFmtId="170" fontId="0" fillId="0" borderId="0" xfId="0" applyNumberFormat="1" applyFont="1" applyAlignment="1" applyProtection="1">
      <alignment horizontal="right"/>
    </xf>
    <xf numFmtId="172" fontId="0" fillId="0" borderId="0" xfId="0" applyNumberFormat="1" applyFont="1" applyAlignment="1" applyProtection="1">
      <alignment horizontal="right"/>
    </xf>
    <xf numFmtId="1" fontId="0" fillId="0" borderId="0" xfId="0" applyNumberFormat="1" applyFont="1" applyBorder="1" applyProtection="1"/>
    <xf numFmtId="1" fontId="1" fillId="0" borderId="0" xfId="0" applyNumberFormat="1" applyFont="1" applyBorder="1" applyProtection="1"/>
    <xf numFmtId="1" fontId="0" fillId="0" borderId="0" xfId="0" applyNumberFormat="1" applyFont="1" applyProtection="1"/>
    <xf numFmtId="0" fontId="0" fillId="0" borderId="0" xfId="0" applyFont="1" applyAlignment="1" applyProtection="1">
      <alignment horizontal="center"/>
    </xf>
    <xf numFmtId="0" fontId="0" fillId="0" borderId="0" xfId="0" applyFont="1" applyAlignment="1" applyProtection="1">
      <alignment horizontal="right"/>
    </xf>
    <xf numFmtId="49" fontId="0" fillId="0" borderId="0" xfId="0" applyNumberFormat="1" applyFont="1" applyAlignment="1" applyProtection="1">
      <alignment horizontal="right"/>
    </xf>
    <xf numFmtId="171" fontId="0" fillId="0" borderId="0" xfId="0" applyNumberFormat="1" applyFont="1" applyAlignment="1" applyProtection="1">
      <alignment horizontal="center"/>
    </xf>
    <xf numFmtId="49" fontId="0" fillId="0" borderId="0" xfId="0" applyNumberFormat="1" applyFont="1" applyProtection="1"/>
    <xf numFmtId="171" fontId="0" fillId="0" borderId="0" xfId="0" applyNumberFormat="1" applyFont="1" applyProtection="1"/>
    <xf numFmtId="0" fontId="6" fillId="6" borderId="36" xfId="0" applyFont="1" applyFill="1" applyBorder="1" applyAlignment="1" applyProtection="1">
      <alignment horizontal="center"/>
    </xf>
    <xf numFmtId="0" fontId="6" fillId="6" borderId="36" xfId="0" applyFont="1" applyFill="1" applyBorder="1" applyAlignment="1" applyProtection="1"/>
    <xf numFmtId="0" fontId="6" fillId="6" borderId="21" xfId="0" applyFont="1" applyFill="1" applyBorder="1" applyAlignment="1" applyProtection="1">
      <alignment horizontal="center"/>
    </xf>
    <xf numFmtId="0" fontId="6" fillId="6" borderId="19" xfId="0" applyFont="1" applyFill="1" applyBorder="1" applyAlignment="1" applyProtection="1">
      <alignment horizontal="center"/>
    </xf>
    <xf numFmtId="164" fontId="9" fillId="0" borderId="8" xfId="0" applyNumberFormat="1" applyFont="1" applyBorder="1" applyProtection="1"/>
    <xf numFmtId="0" fontId="20" fillId="5" borderId="37" xfId="0" applyFont="1" applyFill="1" applyBorder="1" applyProtection="1"/>
    <xf numFmtId="0" fontId="3" fillId="2" borderId="10" xfId="0" applyFont="1" applyFill="1" applyBorder="1" applyAlignment="1" applyProtection="1">
      <alignment horizontal="center"/>
    </xf>
    <xf numFmtId="0" fontId="2" fillId="2" borderId="38" xfId="0" applyFont="1" applyFill="1" applyBorder="1" applyAlignment="1" applyProtection="1">
      <alignment horizontal="center"/>
    </xf>
    <xf numFmtId="0" fontId="2" fillId="2" borderId="5" xfId="0" applyFont="1" applyFill="1" applyBorder="1" applyAlignment="1" applyProtection="1">
      <alignment horizontal="center"/>
    </xf>
    <xf numFmtId="166" fontId="9" fillId="0" borderId="39" xfId="0" applyNumberFormat="1" applyFont="1" applyBorder="1" applyAlignment="1" applyProtection="1">
      <alignment horizontal="center"/>
      <protection locked="0"/>
    </xf>
    <xf numFmtId="164" fontId="19" fillId="5" borderId="8" xfId="0" applyNumberFormat="1" applyFont="1" applyFill="1" applyBorder="1" applyAlignment="1" applyProtection="1">
      <alignment vertical="center"/>
      <protection locked="0"/>
    </xf>
    <xf numFmtId="164" fontId="19" fillId="5" borderId="8" xfId="0" applyNumberFormat="1" applyFont="1" applyFill="1" applyBorder="1" applyAlignment="1" applyProtection="1">
      <protection locked="0"/>
    </xf>
    <xf numFmtId="164" fontId="10" fillId="2" borderId="8" xfId="0" applyNumberFormat="1" applyFont="1" applyFill="1" applyBorder="1" applyAlignment="1" applyProtection="1"/>
    <xf numFmtId="164" fontId="10" fillId="5" borderId="19" xfId="0" applyNumberFormat="1" applyFont="1" applyFill="1" applyBorder="1" applyAlignment="1" applyProtection="1"/>
    <xf numFmtId="164" fontId="10" fillId="0" borderId="40" xfId="0" applyNumberFormat="1" applyFont="1" applyBorder="1" applyAlignment="1" applyProtection="1"/>
    <xf numFmtId="2" fontId="9" fillId="0" borderId="8" xfId="0" applyNumberFormat="1" applyFont="1" applyBorder="1" applyAlignment="1" applyProtection="1">
      <alignment horizontal="right" vertical="center"/>
      <protection locked="0"/>
    </xf>
    <xf numFmtId="2" fontId="9" fillId="0" borderId="8" xfId="0" applyNumberFormat="1" applyFont="1" applyBorder="1" applyAlignment="1" applyProtection="1">
      <alignment horizontal="right"/>
      <protection locked="0"/>
    </xf>
    <xf numFmtId="0" fontId="9" fillId="0" borderId="41" xfId="0" applyFont="1" applyBorder="1" applyAlignment="1" applyProtection="1">
      <alignment horizontal="center" vertical="center"/>
      <protection locked="0"/>
    </xf>
    <xf numFmtId="164" fontId="10" fillId="5" borderId="32" xfId="0" applyNumberFormat="1" applyFont="1" applyFill="1" applyBorder="1" applyProtection="1"/>
    <xf numFmtId="0" fontId="5" fillId="0" borderId="42" xfId="0" applyFont="1" applyBorder="1" applyAlignment="1" applyProtection="1">
      <alignment horizontal="center"/>
      <protection locked="0"/>
    </xf>
    <xf numFmtId="49" fontId="5" fillId="0" borderId="37" xfId="0" applyNumberFormat="1" applyFont="1" applyBorder="1" applyAlignment="1" applyProtection="1">
      <alignment horizontal="center"/>
      <protection locked="0"/>
    </xf>
    <xf numFmtId="0" fontId="21" fillId="0" borderId="37" xfId="0" applyFont="1" applyBorder="1" applyAlignment="1" applyProtection="1">
      <alignment horizontal="center"/>
      <protection locked="0"/>
    </xf>
    <xf numFmtId="49" fontId="5" fillId="0" borderId="43" xfId="0" applyNumberFormat="1" applyFont="1" applyBorder="1" applyAlignment="1" applyProtection="1">
      <alignment horizontal="center"/>
      <protection locked="0"/>
    </xf>
    <xf numFmtId="49" fontId="5" fillId="0" borderId="41" xfId="0" applyNumberFormat="1" applyFont="1" applyBorder="1" applyAlignment="1" applyProtection="1">
      <alignment horizontal="center"/>
      <protection locked="0"/>
    </xf>
    <xf numFmtId="0" fontId="5" fillId="2" borderId="44" xfId="0" applyFont="1" applyFill="1" applyBorder="1" applyAlignment="1" applyProtection="1"/>
    <xf numFmtId="49" fontId="5" fillId="2" borderId="42" xfId="0" applyNumberFormat="1" applyFont="1" applyFill="1" applyBorder="1" applyAlignment="1" applyProtection="1"/>
    <xf numFmtId="49" fontId="5" fillId="2" borderId="37" xfId="0" applyNumberFormat="1" applyFont="1" applyFill="1" applyBorder="1" applyAlignment="1" applyProtection="1"/>
    <xf numFmtId="49" fontId="5" fillId="2" borderId="41" xfId="0" applyNumberFormat="1" applyFont="1" applyFill="1" applyBorder="1" applyAlignment="1" applyProtection="1"/>
    <xf numFmtId="0" fontId="24" fillId="0" borderId="0" xfId="0" applyFont="1"/>
    <xf numFmtId="164" fontId="29" fillId="5" borderId="8" xfId="0" applyNumberFormat="1" applyFont="1" applyFill="1" applyBorder="1" applyProtection="1"/>
    <xf numFmtId="164" fontId="29" fillId="5" borderId="32" xfId="0" applyNumberFormat="1" applyFont="1" applyFill="1" applyBorder="1" applyAlignment="1" applyProtection="1"/>
    <xf numFmtId="164" fontId="27" fillId="5" borderId="40" xfId="0" applyNumberFormat="1" applyFont="1" applyFill="1" applyBorder="1" applyAlignment="1" applyProtection="1">
      <protection locked="0"/>
    </xf>
    <xf numFmtId="164" fontId="27" fillId="5" borderId="45" xfId="0" applyNumberFormat="1" applyFont="1" applyFill="1" applyBorder="1" applyAlignment="1" applyProtection="1">
      <protection locked="0"/>
    </xf>
    <xf numFmtId="49" fontId="5" fillId="0" borderId="14" xfId="0" applyNumberFormat="1" applyFont="1" applyBorder="1" applyAlignment="1" applyProtection="1">
      <alignment horizontal="center"/>
      <protection locked="0"/>
    </xf>
    <xf numFmtId="49" fontId="5" fillId="0" borderId="15" xfId="0" applyNumberFormat="1"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164" fontId="29" fillId="2" borderId="8" xfId="0" applyNumberFormat="1" applyFont="1" applyFill="1" applyBorder="1" applyProtection="1"/>
    <xf numFmtId="164" fontId="29" fillId="2" borderId="21" xfId="0" applyNumberFormat="1" applyFont="1" applyFill="1" applyBorder="1" applyProtection="1"/>
    <xf numFmtId="164" fontId="29" fillId="5" borderId="21" xfId="0" applyNumberFormat="1" applyFont="1" applyFill="1" applyBorder="1" applyProtection="1"/>
    <xf numFmtId="164" fontId="29" fillId="5" borderId="21" xfId="0" applyNumberFormat="1" applyFont="1" applyFill="1" applyBorder="1" applyAlignment="1" applyProtection="1">
      <alignment vertical="center"/>
    </xf>
    <xf numFmtId="164" fontId="29" fillId="2" borderId="18" xfId="0" applyNumberFormat="1" applyFont="1" applyFill="1" applyBorder="1" applyProtection="1"/>
    <xf numFmtId="169" fontId="29" fillId="2" borderId="27" xfId="0" applyNumberFormat="1" applyFont="1" applyFill="1" applyBorder="1" applyProtection="1"/>
    <xf numFmtId="164" fontId="29" fillId="2" borderId="46" xfId="0" applyNumberFormat="1" applyFont="1" applyFill="1" applyBorder="1" applyProtection="1"/>
    <xf numFmtId="169" fontId="28" fillId="2" borderId="18" xfId="0" applyNumberFormat="1" applyFont="1" applyFill="1" applyBorder="1" applyProtection="1"/>
    <xf numFmtId="169" fontId="28" fillId="2" borderId="27" xfId="0" applyNumberFormat="1" applyFont="1" applyFill="1" applyBorder="1" applyProtection="1"/>
    <xf numFmtId="169" fontId="28" fillId="2" borderId="13" xfId="0" applyNumberFormat="1" applyFont="1" applyFill="1" applyBorder="1" applyProtection="1"/>
    <xf numFmtId="164" fontId="29" fillId="5" borderId="38" xfId="0" applyNumberFormat="1" applyFont="1" applyFill="1" applyBorder="1" applyProtection="1"/>
    <xf numFmtId="0" fontId="29" fillId="5" borderId="47" xfId="0" applyFont="1" applyFill="1" applyBorder="1" applyProtection="1"/>
    <xf numFmtId="0" fontId="29" fillId="5" borderId="37" xfId="0" applyFont="1" applyFill="1" applyBorder="1" applyProtection="1"/>
    <xf numFmtId="164" fontId="29" fillId="5" borderId="5" xfId="0" applyNumberFormat="1" applyFont="1" applyFill="1" applyBorder="1" applyProtection="1"/>
    <xf numFmtId="164" fontId="29" fillId="5" borderId="10" xfId="0" applyNumberFormat="1" applyFont="1" applyFill="1" applyBorder="1" applyProtection="1"/>
    <xf numFmtId="164" fontId="30" fillId="0" borderId="39" xfId="0" applyNumberFormat="1" applyFont="1" applyBorder="1" applyAlignment="1" applyProtection="1">
      <alignment horizontal="center"/>
      <protection locked="0"/>
    </xf>
    <xf numFmtId="164" fontId="29" fillId="5" borderId="39" xfId="0" applyNumberFormat="1" applyFont="1" applyFill="1" applyBorder="1" applyProtection="1"/>
    <xf numFmtId="164" fontId="29" fillId="5" borderId="32" xfId="0" applyNumberFormat="1" applyFont="1" applyFill="1" applyBorder="1" applyProtection="1"/>
    <xf numFmtId="164" fontId="30" fillId="0" borderId="21" xfId="0" applyNumberFormat="1" applyFont="1" applyBorder="1" applyAlignment="1" applyProtection="1">
      <alignment horizontal="center"/>
      <protection locked="0"/>
    </xf>
    <xf numFmtId="170" fontId="30" fillId="0" borderId="21" xfId="0" applyNumberFormat="1" applyFont="1" applyBorder="1" applyAlignment="1" applyProtection="1">
      <alignment horizontal="center"/>
      <protection locked="0"/>
    </xf>
    <xf numFmtId="0" fontId="30" fillId="0" borderId="21" xfId="0" applyNumberFormat="1" applyFont="1" applyBorder="1" applyAlignment="1" applyProtection="1">
      <alignment horizontal="center"/>
      <protection locked="0"/>
    </xf>
    <xf numFmtId="1" fontId="31" fillId="0" borderId="49" xfId="0" applyNumberFormat="1" applyFont="1" applyFill="1" applyBorder="1" applyProtection="1">
      <protection locked="0"/>
    </xf>
    <xf numFmtId="164" fontId="32" fillId="0" borderId="1" xfId="0" applyNumberFormat="1" applyFont="1" applyBorder="1" applyProtection="1"/>
    <xf numFmtId="164" fontId="30" fillId="0" borderId="16" xfId="0" applyNumberFormat="1" applyFont="1" applyBorder="1" applyAlignment="1" applyProtection="1">
      <alignment horizontal="center"/>
      <protection locked="0"/>
    </xf>
    <xf numFmtId="170" fontId="30" fillId="0" borderId="50" xfId="0" applyNumberFormat="1" applyFont="1" applyBorder="1" applyAlignment="1" applyProtection="1">
      <alignment horizontal="center"/>
      <protection locked="0"/>
    </xf>
    <xf numFmtId="1" fontId="31" fillId="0" borderId="12" xfId="0" applyNumberFormat="1" applyFont="1" applyFill="1" applyBorder="1" applyProtection="1">
      <protection locked="0"/>
    </xf>
    <xf numFmtId="166" fontId="33" fillId="0" borderId="16" xfId="0" applyNumberFormat="1" applyFont="1" applyBorder="1" applyProtection="1"/>
    <xf numFmtId="0" fontId="3" fillId="2" borderId="52" xfId="0" applyFont="1" applyFill="1" applyBorder="1" applyAlignment="1" applyProtection="1">
      <alignment horizontal="center"/>
    </xf>
    <xf numFmtId="164" fontId="30" fillId="0" borderId="48" xfId="0" applyNumberFormat="1" applyFont="1" applyBorder="1" applyAlignment="1" applyProtection="1">
      <alignment horizontal="center"/>
      <protection locked="0"/>
    </xf>
    <xf numFmtId="0" fontId="7" fillId="5" borderId="30" xfId="0" applyFont="1" applyFill="1" applyBorder="1" applyAlignment="1" applyProtection="1"/>
    <xf numFmtId="2" fontId="17" fillId="2" borderId="10" xfId="0" applyNumberFormat="1" applyFont="1" applyFill="1" applyBorder="1" applyAlignment="1" applyProtection="1"/>
    <xf numFmtId="2" fontId="17" fillId="2" borderId="5" xfId="0" applyNumberFormat="1" applyFont="1" applyFill="1" applyBorder="1" applyAlignment="1" applyProtection="1"/>
    <xf numFmtId="166" fontId="19" fillId="0" borderId="39" xfId="0" applyNumberFormat="1" applyFont="1" applyBorder="1" applyAlignment="1" applyProtection="1">
      <alignment horizontal="center"/>
      <protection locked="0"/>
    </xf>
    <xf numFmtId="1" fontId="30" fillId="2" borderId="8" xfId="0" applyNumberFormat="1" applyFont="1" applyFill="1" applyBorder="1" applyProtection="1"/>
    <xf numFmtId="164" fontId="27" fillId="5" borderId="46" xfId="0" applyNumberFormat="1" applyFont="1" applyFill="1" applyBorder="1" applyAlignment="1" applyProtection="1">
      <protection locked="0"/>
    </xf>
    <xf numFmtId="164" fontId="27" fillId="5" borderId="14" xfId="0" applyNumberFormat="1" applyFont="1" applyFill="1" applyBorder="1" applyAlignment="1" applyProtection="1">
      <protection locked="0"/>
    </xf>
    <xf numFmtId="164" fontId="27" fillId="5" borderId="2" xfId="0" applyNumberFormat="1" applyFont="1" applyFill="1" applyBorder="1" applyAlignment="1" applyProtection="1">
      <protection locked="0"/>
    </xf>
    <xf numFmtId="166" fontId="3" fillId="0" borderId="11" xfId="0" applyNumberFormat="1" applyFont="1" applyBorder="1" applyAlignment="1" applyProtection="1">
      <alignment horizontal="center"/>
      <protection locked="0"/>
    </xf>
    <xf numFmtId="1" fontId="30" fillId="0" borderId="50" xfId="0" applyNumberFormat="1" applyFont="1" applyBorder="1" applyAlignment="1" applyProtection="1">
      <alignment horizontal="center"/>
      <protection locked="0"/>
    </xf>
    <xf numFmtId="49" fontId="37" fillId="0" borderId="0" xfId="0" applyNumberFormat="1" applyFont="1" applyBorder="1" applyAlignment="1" applyProtection="1">
      <alignment horizontal="right"/>
    </xf>
    <xf numFmtId="49" fontId="38" fillId="0" borderId="0" xfId="0" applyNumberFormat="1" applyFont="1" applyBorder="1" applyAlignment="1" applyProtection="1">
      <alignment horizontal="right"/>
    </xf>
    <xf numFmtId="49" fontId="39" fillId="0" borderId="0" xfId="0" applyNumberFormat="1" applyFont="1" applyBorder="1" applyAlignment="1" applyProtection="1">
      <alignment horizontal="right"/>
    </xf>
    <xf numFmtId="0" fontId="0" fillId="0" borderId="0" xfId="0" applyProtection="1"/>
    <xf numFmtId="49" fontId="2" fillId="0" borderId="0" xfId="0" applyNumberFormat="1" applyFont="1" applyBorder="1" applyAlignment="1" applyProtection="1">
      <alignment horizontal="right"/>
    </xf>
    <xf numFmtId="0" fontId="2" fillId="0" borderId="0" xfId="0" applyFont="1" applyAlignment="1" applyProtection="1">
      <alignment horizontal="center"/>
    </xf>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6" fillId="2" borderId="8" xfId="0" applyFont="1" applyFill="1" applyBorder="1" applyAlignment="1" applyProtection="1">
      <alignment horizontal="left"/>
    </xf>
    <xf numFmtId="0" fontId="6" fillId="2" borderId="27" xfId="0" applyFont="1" applyFill="1" applyBorder="1" applyAlignment="1" applyProtection="1">
      <alignment horizontal="left"/>
    </xf>
    <xf numFmtId="0" fontId="6" fillId="2" borderId="28" xfId="0" applyFont="1" applyFill="1" applyBorder="1" applyAlignment="1" applyProtection="1">
      <alignment horizontal="left"/>
    </xf>
    <xf numFmtId="0" fontId="3" fillId="0" borderId="0" xfId="0" applyFont="1" applyAlignment="1" applyProtection="1">
      <alignment horizontal="center"/>
    </xf>
    <xf numFmtId="0" fontId="5" fillId="0" borderId="0" xfId="0" applyFont="1" applyBorder="1" applyAlignment="1" applyProtection="1">
      <alignment horizontal="center"/>
    </xf>
    <xf numFmtId="0" fontId="6" fillId="2" borderId="8" xfId="0" applyFont="1" applyFill="1" applyBorder="1" applyAlignment="1" applyProtection="1">
      <alignment horizontal="center"/>
    </xf>
    <xf numFmtId="0" fontId="4" fillId="0" borderId="35" xfId="0" applyFont="1" applyBorder="1" applyAlignment="1" applyProtection="1">
      <alignment horizontal="center"/>
    </xf>
    <xf numFmtId="0" fontId="2" fillId="0" borderId="0" xfId="0" applyFont="1" applyBorder="1" applyAlignment="1" applyProtection="1">
      <alignment horizontal="center"/>
    </xf>
    <xf numFmtId="0" fontId="5" fillId="2" borderId="22" xfId="0" applyFont="1" applyFill="1" applyBorder="1" applyAlignment="1" applyProtection="1">
      <alignment horizontal="center"/>
    </xf>
    <xf numFmtId="0" fontId="6" fillId="2" borderId="27" xfId="0" applyFont="1" applyFill="1" applyBorder="1" applyAlignment="1" applyProtection="1"/>
    <xf numFmtId="49" fontId="6" fillId="9" borderId="8" xfId="0" applyNumberFormat="1" applyFont="1" applyFill="1" applyBorder="1" applyAlignment="1" applyProtection="1">
      <protection locked="0"/>
    </xf>
    <xf numFmtId="49" fontId="2" fillId="0" borderId="11" xfId="0" applyNumberFormat="1" applyFont="1" applyBorder="1" applyAlignment="1" applyProtection="1">
      <alignment horizontal="center"/>
      <protection locked="0"/>
    </xf>
    <xf numFmtId="166" fontId="29" fillId="0" borderId="2" xfId="0" applyNumberFormat="1" applyFont="1" applyBorder="1" applyAlignment="1" applyProtection="1">
      <alignment horizontal="center"/>
    </xf>
    <xf numFmtId="166" fontId="29" fillId="0" borderId="51" xfId="0" applyNumberFormat="1" applyFont="1" applyBorder="1" applyAlignment="1" applyProtection="1">
      <alignment horizontal="center"/>
    </xf>
    <xf numFmtId="166" fontId="29" fillId="0" borderId="48" xfId="0" applyNumberFormat="1" applyFont="1" applyBorder="1" applyAlignment="1" applyProtection="1">
      <alignment horizontal="center"/>
    </xf>
    <xf numFmtId="165" fontId="21" fillId="0" borderId="8" xfId="0" applyNumberFormat="1" applyFont="1" applyBorder="1" applyAlignment="1" applyProtection="1">
      <protection locked="0"/>
    </xf>
    <xf numFmtId="174" fontId="5" fillId="0" borderId="8" xfId="0" applyNumberFormat="1" applyFont="1" applyBorder="1" applyAlignment="1" applyProtection="1">
      <alignment horizontal="center"/>
      <protection locked="0"/>
    </xf>
    <xf numFmtId="173" fontId="5" fillId="0" borderId="8" xfId="0" applyNumberFormat="1" applyFont="1" applyBorder="1" applyAlignment="1" applyProtection="1">
      <protection locked="0"/>
    </xf>
    <xf numFmtId="0" fontId="5" fillId="0" borderId="0" xfId="0" applyFont="1" applyBorder="1" applyAlignment="1" applyProtection="1">
      <alignment horizontal="center"/>
    </xf>
    <xf numFmtId="0" fontId="3" fillId="2" borderId="30" xfId="0" applyFont="1" applyFill="1" applyBorder="1" applyAlignment="1" applyProtection="1">
      <alignment horizontal="center"/>
    </xf>
    <xf numFmtId="0" fontId="3" fillId="2" borderId="31" xfId="0" applyFont="1" applyFill="1" applyBorder="1" applyAlignment="1" applyProtection="1">
      <alignment horizontal="center"/>
    </xf>
    <xf numFmtId="0" fontId="5" fillId="2" borderId="4" xfId="0" applyFont="1" applyFill="1" applyBorder="1" applyAlignment="1" applyProtection="1">
      <alignment horizontal="center"/>
    </xf>
    <xf numFmtId="0" fontId="5" fillId="2" borderId="8" xfId="0" applyFont="1" applyFill="1" applyBorder="1" applyAlignment="1" applyProtection="1">
      <alignment horizontal="center"/>
    </xf>
    <xf numFmtId="0" fontId="3" fillId="2" borderId="21" xfId="0" applyFont="1" applyFill="1" applyBorder="1" applyAlignment="1" applyProtection="1">
      <alignment horizontal="center"/>
    </xf>
    <xf numFmtId="164" fontId="29" fillId="5" borderId="39" xfId="0" applyNumberFormat="1" applyFont="1" applyFill="1" applyBorder="1" applyAlignment="1" applyProtection="1"/>
    <xf numFmtId="0" fontId="3" fillId="2" borderId="21" xfId="0" applyFont="1" applyFill="1" applyBorder="1" applyAlignment="1" applyProtection="1">
      <alignment horizontal="center" shrinkToFit="1"/>
    </xf>
    <xf numFmtId="164" fontId="29" fillId="5" borderId="15" xfId="0" applyNumberFormat="1" applyFont="1" applyFill="1" applyBorder="1" applyProtection="1"/>
    <xf numFmtId="164" fontId="29" fillId="2" borderId="50" xfId="0" applyNumberFormat="1" applyFont="1" applyFill="1" applyBorder="1" applyProtection="1"/>
    <xf numFmtId="1" fontId="30" fillId="2" borderId="16" xfId="0" applyNumberFormat="1" applyFont="1" applyFill="1" applyBorder="1" applyProtection="1"/>
    <xf numFmtId="0" fontId="5" fillId="2" borderId="42" xfId="0" applyFont="1" applyFill="1" applyBorder="1" applyAlignment="1" applyProtection="1">
      <alignment horizontal="center"/>
    </xf>
    <xf numFmtId="0" fontId="9" fillId="2" borderId="37" xfId="0" applyFont="1" applyFill="1" applyBorder="1" applyAlignment="1" applyProtection="1">
      <alignment horizontal="center"/>
    </xf>
    <xf numFmtId="0" fontId="5" fillId="2" borderId="37" xfId="0" applyFont="1" applyFill="1" applyBorder="1" applyAlignment="1" applyProtection="1">
      <alignment horizontal="center"/>
    </xf>
    <xf numFmtId="0" fontId="9" fillId="2" borderId="41" xfId="0" applyFont="1" applyFill="1" applyBorder="1" applyAlignment="1" applyProtection="1">
      <alignment horizontal="center"/>
    </xf>
    <xf numFmtId="169" fontId="28" fillId="2" borderId="8" xfId="0" applyNumberFormat="1" applyFont="1" applyFill="1" applyBorder="1" applyProtection="1"/>
    <xf numFmtId="169" fontId="28" fillId="2" borderId="16" xfId="0" applyNumberFormat="1" applyFont="1" applyFill="1" applyBorder="1" applyProtection="1"/>
    <xf numFmtId="0" fontId="3" fillId="0" borderId="61" xfId="0" applyFont="1" applyBorder="1" applyAlignment="1" applyProtection="1">
      <alignment horizontal="center"/>
    </xf>
    <xf numFmtId="0" fontId="3" fillId="10" borderId="8" xfId="0" applyFont="1" applyFill="1" applyBorder="1" applyAlignment="1" applyProtection="1">
      <alignment horizontal="center"/>
    </xf>
    <xf numFmtId="164" fontId="2" fillId="0" borderId="8" xfId="0" applyNumberFormat="1" applyFont="1" applyBorder="1" applyProtection="1"/>
    <xf numFmtId="164" fontId="29" fillId="5" borderId="0" xfId="0" applyNumberFormat="1" applyFont="1" applyFill="1" applyBorder="1" applyAlignment="1" applyProtection="1"/>
    <xf numFmtId="0" fontId="0" fillId="0" borderId="0" xfId="0" applyAlignment="1">
      <alignment horizontal="centerContinuous"/>
    </xf>
    <xf numFmtId="0" fontId="24" fillId="0" borderId="0" xfId="0" applyFont="1" applyAlignment="1">
      <alignment horizontal="centerContinuous"/>
    </xf>
    <xf numFmtId="0" fontId="24" fillId="0" borderId="0" xfId="0" applyFont="1" applyAlignment="1">
      <alignment vertical="center"/>
    </xf>
    <xf numFmtId="0" fontId="0" fillId="2" borderId="33" xfId="0" applyFont="1" applyFill="1" applyBorder="1" applyProtection="1"/>
    <xf numFmtId="164" fontId="30" fillId="9" borderId="8" xfId="0" applyNumberFormat="1" applyFont="1" applyFill="1" applyBorder="1" applyProtection="1">
      <protection locked="0"/>
    </xf>
    <xf numFmtId="169" fontId="28" fillId="2" borderId="8" xfId="0" applyNumberFormat="1" applyFont="1" applyFill="1" applyBorder="1" applyAlignment="1" applyProtection="1">
      <alignment vertical="center"/>
    </xf>
    <xf numFmtId="169" fontId="30" fillId="2" borderId="27" xfId="0" applyNumberFormat="1" applyFont="1" applyFill="1" applyBorder="1" applyProtection="1"/>
    <xf numFmtId="169" fontId="30" fillId="2" borderId="11" xfId="0" applyNumberFormat="1" applyFont="1" applyFill="1" applyBorder="1" applyProtection="1"/>
    <xf numFmtId="0" fontId="0" fillId="0" borderId="0" xfId="0" applyBorder="1"/>
    <xf numFmtId="0" fontId="51" fillId="9" borderId="0" xfId="0" applyFont="1" applyFill="1" applyBorder="1" applyAlignment="1" applyProtection="1">
      <alignment vertical="center" wrapText="1"/>
    </xf>
    <xf numFmtId="0" fontId="0" fillId="0" borderId="0" xfId="0" applyFill="1"/>
    <xf numFmtId="0" fontId="0" fillId="9" borderId="0" xfId="0" applyFill="1" applyBorder="1" applyProtection="1">
      <protection locked="0"/>
    </xf>
    <xf numFmtId="0" fontId="42" fillId="9" borderId="0" xfId="0" applyFont="1" applyFill="1" applyBorder="1" applyProtection="1">
      <protection locked="0"/>
    </xf>
    <xf numFmtId="0" fontId="46" fillId="9" borderId="0" xfId="0" applyFont="1" applyFill="1" applyBorder="1" applyAlignment="1" applyProtection="1">
      <alignment horizontal="justify" vertical="top" wrapText="1"/>
      <protection locked="0"/>
    </xf>
    <xf numFmtId="0" fontId="46" fillId="9" borderId="0" xfId="0" applyFont="1" applyFill="1" applyBorder="1" applyProtection="1">
      <protection locked="0"/>
    </xf>
    <xf numFmtId="0" fontId="41" fillId="9" borderId="0" xfId="0" applyFont="1" applyFill="1" applyBorder="1" applyAlignment="1" applyProtection="1">
      <alignment vertical="top"/>
      <protection locked="0"/>
    </xf>
    <xf numFmtId="0" fontId="41" fillId="9" borderId="0" xfId="0" applyFont="1" applyFill="1" applyBorder="1" applyProtection="1">
      <protection locked="0"/>
    </xf>
    <xf numFmtId="0" fontId="46" fillId="9" borderId="0" xfId="0" applyFont="1" applyFill="1" applyBorder="1" applyAlignment="1" applyProtection="1">
      <alignment horizontal="left" vertical="top" wrapText="1"/>
      <protection locked="0"/>
    </xf>
    <xf numFmtId="0" fontId="51" fillId="9" borderId="0" xfId="0" applyFont="1" applyFill="1" applyBorder="1" applyAlignment="1" applyProtection="1">
      <alignment horizontal="left" vertical="center" wrapText="1"/>
      <protection locked="0"/>
    </xf>
    <xf numFmtId="0" fontId="41" fillId="9" borderId="0" xfId="0" applyFont="1" applyFill="1" applyBorder="1" applyAlignment="1" applyProtection="1">
      <alignment horizontal="justify" vertical="top" wrapText="1"/>
      <protection locked="0"/>
    </xf>
    <xf numFmtId="0" fontId="47" fillId="9" borderId="0" xfId="0" applyFont="1" applyFill="1" applyBorder="1" applyAlignment="1" applyProtection="1">
      <alignment horizontal="left" vertical="top" wrapText="1"/>
      <protection locked="0"/>
    </xf>
    <xf numFmtId="0" fontId="43" fillId="9" borderId="0" xfId="0" applyFont="1" applyFill="1" applyBorder="1" applyAlignment="1" applyProtection="1">
      <alignment horizontal="left" vertical="top" wrapText="1"/>
      <protection locked="0"/>
    </xf>
    <xf numFmtId="0" fontId="41" fillId="9" borderId="0" xfId="0" applyFont="1" applyFill="1" applyBorder="1" applyAlignment="1" applyProtection="1">
      <alignment horizontal="left" vertical="top" wrapText="1"/>
      <protection locked="0"/>
    </xf>
    <xf numFmtId="0" fontId="44" fillId="9" borderId="0" xfId="0" applyFont="1" applyFill="1" applyBorder="1" applyProtection="1">
      <protection locked="0"/>
    </xf>
    <xf numFmtId="164" fontId="53" fillId="2" borderId="1" xfId="0" applyNumberFormat="1" applyFont="1" applyFill="1" applyBorder="1" applyProtection="1"/>
    <xf numFmtId="164" fontId="53" fillId="2" borderId="39" xfId="0" applyNumberFormat="1" applyFont="1" applyFill="1" applyBorder="1" applyProtection="1"/>
    <xf numFmtId="0" fontId="2" fillId="0" borderId="0" xfId="0" applyFont="1" applyBorder="1" applyAlignment="1" applyProtection="1">
      <alignment horizontal="center"/>
    </xf>
    <xf numFmtId="0" fontId="2" fillId="0" borderId="0" xfId="0" applyFont="1" applyAlignment="1" applyProtection="1">
      <alignment horizontal="right"/>
    </xf>
    <xf numFmtId="164" fontId="9" fillId="0" borderId="48" xfId="0" applyNumberFormat="1" applyFont="1" applyBorder="1" applyProtection="1">
      <protection locked="0"/>
    </xf>
    <xf numFmtId="49" fontId="7" fillId="5" borderId="22" xfId="0" applyNumberFormat="1" applyFont="1" applyFill="1" applyBorder="1" applyAlignment="1" applyProtection="1">
      <protection locked="0"/>
    </xf>
    <xf numFmtId="172" fontId="0" fillId="0" borderId="0" xfId="0" applyNumberFormat="1" applyAlignment="1" applyProtection="1">
      <alignment horizontal="right"/>
    </xf>
    <xf numFmtId="0" fontId="9" fillId="2" borderId="9" xfId="0" applyFont="1" applyFill="1" applyBorder="1" applyAlignment="1" applyProtection="1">
      <alignment horizontal="left"/>
    </xf>
    <xf numFmtId="0" fontId="9" fillId="2" borderId="6" xfId="0" applyFont="1" applyFill="1" applyBorder="1" applyAlignment="1" applyProtection="1">
      <alignment horizontal="left"/>
    </xf>
    <xf numFmtId="164" fontId="32" fillId="0" borderId="39" xfId="0" applyNumberFormat="1" applyFont="1" applyBorder="1" applyProtection="1"/>
    <xf numFmtId="0" fontId="46" fillId="9" borderId="0" xfId="0" applyFont="1" applyFill="1" applyBorder="1" applyAlignment="1" applyProtection="1">
      <alignment horizontal="left" vertical="top" wrapText="1"/>
      <protection locked="0"/>
    </xf>
    <xf numFmtId="0" fontId="51" fillId="9" borderId="0" xfId="0" applyFont="1" applyFill="1" applyBorder="1" applyAlignment="1" applyProtection="1">
      <alignment horizontal="left" vertical="center" wrapText="1"/>
      <protection locked="0"/>
    </xf>
    <xf numFmtId="0" fontId="2" fillId="0" borderId="0" xfId="0" applyFont="1" applyBorder="1" applyAlignment="1" applyProtection="1">
      <alignment horizontal="center"/>
    </xf>
    <xf numFmtId="0" fontId="5" fillId="0" borderId="0" xfId="0" applyFont="1" applyBorder="1" applyAlignment="1" applyProtection="1">
      <alignment horizontal="center"/>
    </xf>
    <xf numFmtId="0" fontId="3" fillId="0" borderId="0" xfId="0" applyFont="1" applyAlignment="1" applyProtection="1">
      <alignment horizontal="center"/>
    </xf>
    <xf numFmtId="166" fontId="2" fillId="0" borderId="0" xfId="0" applyNumberFormat="1" applyFont="1" applyBorder="1" applyAlignment="1" applyProtection="1">
      <alignment horizontal="center"/>
      <protection locked="0"/>
    </xf>
    <xf numFmtId="0" fontId="9" fillId="2" borderId="7" xfId="0" applyFont="1" applyFill="1" applyBorder="1" applyAlignment="1" applyProtection="1">
      <alignment horizontal="left"/>
    </xf>
    <xf numFmtId="0" fontId="9" fillId="2" borderId="8" xfId="0" applyFont="1" applyFill="1" applyBorder="1" applyAlignment="1" applyProtection="1">
      <alignment horizontal="left"/>
    </xf>
    <xf numFmtId="0" fontId="7" fillId="0" borderId="61" xfId="0" applyFont="1" applyBorder="1" applyAlignment="1" applyProtection="1">
      <alignment horizontal="center"/>
    </xf>
    <xf numFmtId="0" fontId="7" fillId="0" borderId="68" xfId="0" applyFont="1" applyBorder="1" applyAlignment="1" applyProtection="1">
      <alignment horizontal="center"/>
    </xf>
    <xf numFmtId="0" fontId="4" fillId="0" borderId="35" xfId="0" applyFont="1" applyBorder="1" applyAlignment="1" applyProtection="1">
      <alignment horizontal="center"/>
    </xf>
    <xf numFmtId="0" fontId="9" fillId="2" borderId="17" xfId="0" applyFont="1" applyFill="1" applyBorder="1" applyAlignment="1" applyProtection="1">
      <alignment horizontal="left"/>
    </xf>
    <xf numFmtId="0" fontId="9" fillId="2" borderId="28" xfId="0" applyFont="1" applyFill="1" applyBorder="1" applyAlignment="1" applyProtection="1">
      <alignment horizontal="left"/>
    </xf>
    <xf numFmtId="0" fontId="9" fillId="2" borderId="9" xfId="0" applyFont="1" applyFill="1" applyBorder="1" applyAlignment="1" applyProtection="1">
      <alignment horizontal="left"/>
    </xf>
    <xf numFmtId="0" fontId="9" fillId="2" borderId="16" xfId="0" applyFont="1" applyFill="1" applyBorder="1" applyAlignment="1" applyProtection="1">
      <alignment horizontal="left"/>
    </xf>
    <xf numFmtId="0" fontId="5" fillId="2" borderId="33" xfId="0" applyFont="1" applyFill="1" applyBorder="1" applyAlignment="1" applyProtection="1">
      <alignment horizontal="center"/>
    </xf>
    <xf numFmtId="0" fontId="5" fillId="2" borderId="22" xfId="0" applyFont="1" applyFill="1" applyBorder="1" applyAlignment="1" applyProtection="1">
      <alignment horizontal="center"/>
    </xf>
    <xf numFmtId="0" fontId="9" fillId="2" borderId="6" xfId="0" applyFont="1" applyFill="1" applyBorder="1" applyAlignment="1" applyProtection="1">
      <alignment horizontal="left"/>
    </xf>
    <xf numFmtId="0" fontId="9" fillId="2" borderId="21" xfId="0" applyFont="1" applyFill="1" applyBorder="1" applyAlignment="1" applyProtection="1">
      <alignment horizontal="left"/>
    </xf>
    <xf numFmtId="0" fontId="2" fillId="0" borderId="11" xfId="0" applyFont="1" applyBorder="1" applyAlignment="1" applyProtection="1">
      <alignment horizontal="center"/>
      <protection locked="0"/>
    </xf>
    <xf numFmtId="0" fontId="3" fillId="2" borderId="34" xfId="0" applyFont="1" applyFill="1" applyBorder="1" applyAlignment="1" applyProtection="1">
      <alignment horizontal="center"/>
    </xf>
    <xf numFmtId="0" fontId="3" fillId="2" borderId="50" xfId="0" applyFont="1" applyFill="1" applyBorder="1" applyAlignment="1" applyProtection="1">
      <alignment horizontal="center"/>
    </xf>
    <xf numFmtId="0" fontId="3" fillId="2" borderId="39" xfId="0" applyFont="1" applyFill="1" applyBorder="1" applyAlignment="1" applyProtection="1">
      <alignment horizontal="center"/>
    </xf>
    <xf numFmtId="0" fontId="2" fillId="0" borderId="0" xfId="0" applyFont="1" applyBorder="1" applyAlignment="1" applyProtection="1">
      <alignment horizontal="center"/>
    </xf>
    <xf numFmtId="0" fontId="22" fillId="11" borderId="30" xfId="0" applyFont="1" applyFill="1" applyBorder="1" applyAlignment="1" applyProtection="1">
      <alignment horizontal="center" vertical="center"/>
    </xf>
    <xf numFmtId="0" fontId="22" fillId="11" borderId="58" xfId="0" applyFont="1" applyFill="1" applyBorder="1" applyAlignment="1" applyProtection="1">
      <alignment horizontal="center" vertical="center"/>
    </xf>
    <xf numFmtId="0" fontId="22" fillId="11" borderId="24" xfId="0" applyFont="1" applyFill="1" applyBorder="1" applyAlignment="1" applyProtection="1">
      <alignment horizontal="center" vertical="center"/>
    </xf>
    <xf numFmtId="0" fontId="17" fillId="0" borderId="0" xfId="0" applyFont="1" applyBorder="1" applyAlignment="1" applyProtection="1">
      <alignment horizontal="left" vertical="justify"/>
    </xf>
    <xf numFmtId="0" fontId="3" fillId="0" borderId="0" xfId="0" applyFont="1" applyBorder="1" applyAlignment="1" applyProtection="1">
      <alignment horizontal="center"/>
    </xf>
    <xf numFmtId="0" fontId="22" fillId="7" borderId="30" xfId="0" applyFont="1" applyFill="1" applyBorder="1" applyAlignment="1" applyProtection="1">
      <alignment horizontal="center" vertical="center"/>
    </xf>
    <xf numFmtId="0" fontId="22" fillId="7" borderId="58" xfId="0" applyFont="1" applyFill="1" applyBorder="1" applyAlignment="1" applyProtection="1">
      <alignment horizontal="center" vertical="center"/>
    </xf>
    <xf numFmtId="0" fontId="22" fillId="7" borderId="24" xfId="0" applyFont="1" applyFill="1" applyBorder="1" applyAlignment="1" applyProtection="1">
      <alignment horizontal="center" vertical="center"/>
    </xf>
    <xf numFmtId="0" fontId="26" fillId="11" borderId="58" xfId="0" applyFont="1" applyFill="1" applyBorder="1" applyAlignment="1" applyProtection="1">
      <alignment horizontal="center"/>
    </xf>
    <xf numFmtId="0" fontId="26" fillId="11" borderId="24" xfId="0" applyFont="1" applyFill="1" applyBorder="1" applyAlignment="1" applyProtection="1">
      <alignment horizontal="center"/>
    </xf>
    <xf numFmtId="0" fontId="7" fillId="2" borderId="64" xfId="0" applyFont="1" applyFill="1" applyBorder="1" applyAlignment="1" applyProtection="1">
      <alignment horizontal="left"/>
    </xf>
    <xf numFmtId="0" fontId="7" fillId="2" borderId="65" xfId="0" applyFont="1" applyFill="1" applyBorder="1" applyAlignment="1" applyProtection="1">
      <alignment horizontal="left"/>
    </xf>
    <xf numFmtId="49" fontId="3" fillId="0" borderId="34" xfId="0" applyNumberFormat="1" applyFont="1" applyBorder="1" applyAlignment="1" applyProtection="1">
      <alignment horizontal="center"/>
      <protection locked="0"/>
    </xf>
    <xf numFmtId="49" fontId="3" fillId="0" borderId="50" xfId="0" applyNumberFormat="1" applyFont="1" applyBorder="1" applyAlignment="1" applyProtection="1">
      <alignment horizontal="center"/>
      <protection locked="0"/>
    </xf>
    <xf numFmtId="49" fontId="3" fillId="0" borderId="39" xfId="0" applyNumberFormat="1" applyFont="1" applyBorder="1" applyAlignment="1" applyProtection="1">
      <alignment horizontal="center"/>
      <protection locked="0"/>
    </xf>
    <xf numFmtId="0" fontId="3" fillId="2" borderId="30" xfId="0" applyFont="1" applyFill="1" applyBorder="1" applyAlignment="1" applyProtection="1">
      <alignment horizontal="center"/>
    </xf>
    <xf numFmtId="0" fontId="3" fillId="2" borderId="31" xfId="0" applyFont="1" applyFill="1" applyBorder="1" applyAlignment="1" applyProtection="1">
      <alignment horizontal="center"/>
    </xf>
    <xf numFmtId="0" fontId="3" fillId="7" borderId="33" xfId="0" applyFont="1" applyFill="1" applyBorder="1" applyAlignment="1" applyProtection="1">
      <alignment horizontal="center" vertical="center"/>
    </xf>
    <xf numFmtId="0" fontId="3" fillId="7" borderId="22" xfId="0" applyFont="1" applyFill="1" applyBorder="1" applyAlignment="1" applyProtection="1">
      <alignment horizontal="center" vertical="center"/>
    </xf>
    <xf numFmtId="0" fontId="3" fillId="7" borderId="32" xfId="0" applyFont="1" applyFill="1" applyBorder="1" applyAlignment="1" applyProtection="1">
      <alignment horizontal="center" vertical="center"/>
    </xf>
    <xf numFmtId="49" fontId="6" fillId="7" borderId="30" xfId="0" applyNumberFormat="1" applyFont="1" applyFill="1" applyBorder="1" applyAlignment="1" applyProtection="1">
      <alignment horizontal="center" shrinkToFit="1"/>
    </xf>
    <xf numFmtId="49" fontId="6" fillId="7" borderId="24" xfId="0" applyNumberFormat="1" applyFont="1" applyFill="1" applyBorder="1" applyAlignment="1" applyProtection="1">
      <alignment horizontal="center" shrinkToFit="1"/>
    </xf>
    <xf numFmtId="0" fontId="3" fillId="2" borderId="33"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9" fillId="0" borderId="0" xfId="0" applyFont="1" applyBorder="1" applyAlignment="1" applyProtection="1">
      <alignment horizontal="center"/>
    </xf>
    <xf numFmtId="0" fontId="5" fillId="0" borderId="30" xfId="0" applyFont="1" applyBorder="1" applyAlignment="1" applyProtection="1">
      <alignment horizontal="center"/>
    </xf>
    <xf numFmtId="0" fontId="5" fillId="0" borderId="58" xfId="0" applyFont="1" applyBorder="1" applyAlignment="1" applyProtection="1">
      <alignment horizontal="center"/>
    </xf>
    <xf numFmtId="0" fontId="5" fillId="0" borderId="0" xfId="0" applyFont="1" applyBorder="1" applyAlignment="1" applyProtection="1">
      <alignment horizontal="center"/>
    </xf>
    <xf numFmtId="0" fontId="4" fillId="0" borderId="58" xfId="0" applyFont="1" applyBorder="1" applyAlignment="1" applyProtection="1">
      <alignment horizontal="center"/>
    </xf>
    <xf numFmtId="0" fontId="2" fillId="0" borderId="59" xfId="0" applyFont="1" applyBorder="1" applyAlignment="1" applyProtection="1">
      <alignment horizontal="center"/>
    </xf>
    <xf numFmtId="2" fontId="13" fillId="8" borderId="40" xfId="0" applyNumberFormat="1" applyFont="1" applyFill="1" applyBorder="1" applyAlignment="1" applyProtection="1">
      <alignment horizontal="center"/>
    </xf>
    <xf numFmtId="2" fontId="13" fillId="8" borderId="29" xfId="0" applyNumberFormat="1" applyFont="1" applyFill="1" applyBorder="1" applyAlignment="1" applyProtection="1">
      <alignment horizontal="center"/>
    </xf>
    <xf numFmtId="0" fontId="13" fillId="5" borderId="27" xfId="0" applyFont="1" applyFill="1" applyBorder="1" applyAlignment="1" applyProtection="1">
      <alignment horizontal="center"/>
    </xf>
    <xf numFmtId="0" fontId="13" fillId="5" borderId="26" xfId="0" applyFont="1" applyFill="1" applyBorder="1" applyAlignment="1" applyProtection="1">
      <alignment horizontal="center"/>
    </xf>
    <xf numFmtId="0" fontId="6" fillId="2" borderId="8" xfId="0" applyFont="1" applyFill="1" applyBorder="1" applyAlignment="1" applyProtection="1">
      <alignment horizontal="center"/>
    </xf>
    <xf numFmtId="0" fontId="7" fillId="2" borderId="8" xfId="0" applyFont="1" applyFill="1" applyBorder="1" applyAlignment="1" applyProtection="1">
      <alignment horizontal="left"/>
    </xf>
    <xf numFmtId="0" fontId="5" fillId="7" borderId="30" xfId="0" applyFont="1" applyFill="1" applyBorder="1" applyAlignment="1" applyProtection="1">
      <alignment horizontal="center"/>
    </xf>
    <xf numFmtId="0" fontId="5" fillId="7" borderId="58" xfId="0" applyFont="1" applyFill="1" applyBorder="1" applyAlignment="1" applyProtection="1">
      <alignment horizontal="center"/>
    </xf>
    <xf numFmtId="0" fontId="5" fillId="7" borderId="24" xfId="0" applyFont="1" applyFill="1" applyBorder="1" applyAlignment="1" applyProtection="1">
      <alignment horizontal="center"/>
    </xf>
    <xf numFmtId="49" fontId="3" fillId="0" borderId="17" xfId="0" applyNumberFormat="1" applyFont="1" applyBorder="1" applyAlignment="1" applyProtection="1">
      <alignment horizontal="left"/>
    </xf>
    <xf numFmtId="49" fontId="3" fillId="0" borderId="53" xfId="0" applyNumberFormat="1" applyFont="1" applyBorder="1" applyAlignment="1" applyProtection="1">
      <alignment horizontal="left"/>
    </xf>
    <xf numFmtId="49" fontId="3" fillId="0" borderId="26" xfId="0" applyNumberFormat="1" applyFont="1" applyBorder="1" applyAlignment="1" applyProtection="1">
      <alignment horizontal="left"/>
    </xf>
    <xf numFmtId="0" fontId="7" fillId="2" borderId="8" xfId="0" applyFont="1" applyFill="1" applyBorder="1" applyAlignment="1" applyProtection="1">
      <alignment horizontal="left" vertical="center"/>
    </xf>
    <xf numFmtId="49" fontId="5" fillId="0" borderId="63" xfId="0" applyNumberFormat="1" applyFont="1" applyBorder="1" applyAlignment="1" applyProtection="1">
      <alignment horizontal="left"/>
    </xf>
    <xf numFmtId="49" fontId="5" fillId="0" borderId="13" xfId="0" applyNumberFormat="1" applyFont="1" applyBorder="1" applyAlignment="1" applyProtection="1">
      <alignment horizontal="left"/>
    </xf>
    <xf numFmtId="49" fontId="5" fillId="0" borderId="29" xfId="0" applyNumberFormat="1" applyFont="1" applyBorder="1" applyAlignment="1" applyProtection="1">
      <alignment horizontal="left"/>
    </xf>
    <xf numFmtId="0" fontId="2" fillId="0" borderId="60" xfId="0" applyFont="1" applyBorder="1" applyAlignment="1" applyProtection="1">
      <alignment horizontal="left" vertical="top" wrapText="1"/>
    </xf>
    <xf numFmtId="0" fontId="2" fillId="0" borderId="35"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51" xfId="0" applyFont="1" applyBorder="1" applyAlignment="1" applyProtection="1">
      <alignment horizontal="left" vertical="top" wrapText="1"/>
    </xf>
    <xf numFmtId="0" fontId="2" fillId="0" borderId="64" xfId="0" applyFont="1" applyBorder="1" applyAlignment="1" applyProtection="1">
      <alignment horizontal="left" vertical="top" wrapText="1"/>
    </xf>
    <xf numFmtId="0" fontId="2" fillId="0" borderId="59" xfId="0" applyFont="1" applyBorder="1" applyAlignment="1" applyProtection="1">
      <alignment horizontal="left" vertical="top" wrapText="1"/>
    </xf>
    <xf numFmtId="0" fontId="2" fillId="0" borderId="48" xfId="0" applyFont="1" applyBorder="1" applyAlignment="1" applyProtection="1">
      <alignment horizontal="left" vertical="top" wrapText="1"/>
    </xf>
    <xf numFmtId="0" fontId="6" fillId="0" borderId="8" xfId="0" applyFont="1" applyBorder="1" applyAlignment="1" applyProtection="1">
      <alignment horizontal="center"/>
    </xf>
    <xf numFmtId="0" fontId="5" fillId="0" borderId="33" xfId="0" applyFont="1" applyBorder="1" applyAlignment="1" applyProtection="1">
      <alignment horizontal="center"/>
    </xf>
    <xf numFmtId="0" fontId="5" fillId="0" borderId="22" xfId="0" applyFont="1" applyBorder="1" applyAlignment="1" applyProtection="1">
      <alignment horizontal="center"/>
    </xf>
    <xf numFmtId="0" fontId="9" fillId="2" borderId="34" xfId="0" applyFont="1" applyFill="1" applyBorder="1" applyAlignment="1" applyProtection="1">
      <alignment horizontal="left"/>
    </xf>
    <xf numFmtId="0" fontId="9" fillId="2" borderId="50" xfId="0" applyFont="1" applyFill="1" applyBorder="1" applyAlignment="1" applyProtection="1">
      <alignment horizontal="left"/>
    </xf>
    <xf numFmtId="0" fontId="3" fillId="2" borderId="60" xfId="0" applyFont="1" applyFill="1" applyBorder="1" applyAlignment="1" applyProtection="1">
      <alignment horizontal="center"/>
    </xf>
    <xf numFmtId="0" fontId="3" fillId="2" borderId="35" xfId="0" applyFont="1" applyFill="1" applyBorder="1" applyAlignment="1" applyProtection="1">
      <alignment horizontal="center"/>
    </xf>
    <xf numFmtId="0" fontId="3" fillId="2" borderId="66" xfId="0" applyFont="1" applyFill="1" applyBorder="1" applyAlignment="1" applyProtection="1">
      <alignment horizontal="center"/>
    </xf>
    <xf numFmtId="166" fontId="2" fillId="0" borderId="9" xfId="0" applyNumberFormat="1" applyFont="1" applyBorder="1" applyAlignment="1" applyProtection="1">
      <alignment horizontal="center"/>
      <protection locked="0"/>
    </xf>
    <xf numFmtId="166" fontId="2" fillId="0" borderId="16" xfId="0" applyNumberFormat="1" applyFont="1" applyBorder="1" applyAlignment="1" applyProtection="1">
      <alignment horizontal="center"/>
      <protection locked="0"/>
    </xf>
    <xf numFmtId="166" fontId="2" fillId="0" borderId="2" xfId="0" applyNumberFormat="1" applyFont="1" applyBorder="1" applyAlignment="1" applyProtection="1">
      <alignment horizontal="center"/>
      <protection locked="0"/>
    </xf>
    <xf numFmtId="0" fontId="3" fillId="2" borderId="30" xfId="0" applyFont="1" applyFill="1" applyBorder="1" applyAlignment="1" applyProtection="1">
      <alignment horizontal="left"/>
    </xf>
    <xf numFmtId="0" fontId="3" fillId="2" borderId="31" xfId="0" applyFont="1" applyFill="1" applyBorder="1" applyAlignment="1" applyProtection="1">
      <alignment horizontal="left"/>
    </xf>
    <xf numFmtId="49" fontId="27" fillId="0" borderId="27" xfId="0" applyNumberFormat="1" applyFont="1" applyBorder="1" applyAlignment="1" applyProtection="1">
      <alignment horizontal="left" indent="1"/>
      <protection locked="0"/>
    </xf>
    <xf numFmtId="49" fontId="27" fillId="0" borderId="28" xfId="0" applyNumberFormat="1" applyFont="1" applyBorder="1" applyAlignment="1" applyProtection="1">
      <alignment horizontal="left" indent="1"/>
      <protection locked="0"/>
    </xf>
    <xf numFmtId="0" fontId="6" fillId="2" borderId="55" xfId="0" applyFont="1" applyFill="1" applyBorder="1" applyAlignment="1" applyProtection="1">
      <alignment horizontal="left" shrinkToFit="1"/>
    </xf>
    <xf numFmtId="0" fontId="6" fillId="2" borderId="57" xfId="0" applyFont="1" applyFill="1" applyBorder="1" applyAlignment="1" applyProtection="1">
      <alignment horizontal="left" shrinkToFit="1"/>
    </xf>
    <xf numFmtId="2" fontId="10" fillId="2" borderId="27" xfId="0" applyNumberFormat="1" applyFont="1" applyFill="1" applyBorder="1" applyAlignment="1" applyProtection="1">
      <alignment horizontal="center"/>
    </xf>
    <xf numFmtId="2" fontId="10" fillId="2" borderId="26" xfId="0" applyNumberFormat="1" applyFont="1" applyFill="1" applyBorder="1" applyAlignment="1" applyProtection="1">
      <alignment horizontal="center"/>
    </xf>
    <xf numFmtId="0" fontId="6" fillId="2" borderId="9" xfId="0" applyFont="1" applyFill="1" applyBorder="1" applyAlignment="1" applyProtection="1">
      <alignment horizontal="left"/>
    </xf>
    <xf numFmtId="0" fontId="6" fillId="2" borderId="16" xfId="0" applyFont="1" applyFill="1" applyBorder="1" applyAlignment="1" applyProtection="1">
      <alignment horizontal="left"/>
    </xf>
    <xf numFmtId="0" fontId="6" fillId="2" borderId="63" xfId="0" applyFont="1" applyFill="1" applyBorder="1" applyAlignment="1" applyProtection="1">
      <alignment horizontal="left" shrinkToFit="1"/>
    </xf>
    <xf numFmtId="0" fontId="6" fillId="2" borderId="12" xfId="0" applyFont="1" applyFill="1" applyBorder="1" applyAlignment="1" applyProtection="1">
      <alignment horizontal="left" shrinkToFit="1"/>
    </xf>
    <xf numFmtId="0" fontId="2" fillId="0" borderId="35" xfId="0" applyFont="1" applyBorder="1" applyAlignment="1" applyProtection="1">
      <alignment horizontal="center"/>
    </xf>
    <xf numFmtId="0" fontId="5" fillId="2" borderId="3" xfId="0" applyFont="1" applyFill="1" applyBorder="1" applyAlignment="1" applyProtection="1">
      <alignment horizontal="center"/>
    </xf>
    <xf numFmtId="0" fontId="5" fillId="2" borderId="4" xfId="0" applyFont="1" applyFill="1" applyBorder="1" applyAlignment="1" applyProtection="1">
      <alignment horizontal="center"/>
    </xf>
    <xf numFmtId="0" fontId="8" fillId="2" borderId="3" xfId="0" applyFont="1" applyFill="1" applyBorder="1" applyAlignment="1" applyProtection="1">
      <alignment horizontal="center" shrinkToFit="1"/>
    </xf>
    <xf numFmtId="0" fontId="8" fillId="2" borderId="4" xfId="0" applyFont="1" applyFill="1" applyBorder="1" applyAlignment="1" applyProtection="1">
      <alignment horizontal="center" shrinkToFit="1"/>
    </xf>
    <xf numFmtId="0" fontId="8" fillId="2" borderId="14" xfId="0" applyFont="1" applyFill="1" applyBorder="1" applyAlignment="1" applyProtection="1">
      <alignment horizontal="center" shrinkToFit="1"/>
    </xf>
    <xf numFmtId="0" fontId="6" fillId="2" borderId="27" xfId="0" applyFont="1" applyFill="1" applyBorder="1" applyAlignment="1" applyProtection="1">
      <alignment horizontal="center" shrinkToFit="1"/>
    </xf>
    <xf numFmtId="0" fontId="12" fillId="0" borderId="26" xfId="0" applyFont="1" applyBorder="1" applyAlignment="1" applyProtection="1">
      <alignment shrinkToFit="1"/>
    </xf>
    <xf numFmtId="164" fontId="9" fillId="0" borderId="27" xfId="0" applyNumberFormat="1" applyFont="1" applyBorder="1" applyAlignment="1" applyProtection="1">
      <alignment horizontal="center" vertical="center"/>
      <protection locked="0"/>
    </xf>
    <xf numFmtId="164" fontId="9" fillId="0" borderId="26" xfId="0" applyNumberFormat="1" applyFont="1" applyBorder="1" applyAlignment="1" applyProtection="1">
      <alignment horizontal="center" vertical="center"/>
      <protection locked="0"/>
    </xf>
    <xf numFmtId="0" fontId="5" fillId="2" borderId="7" xfId="0" applyFont="1" applyFill="1" applyBorder="1" applyAlignment="1" applyProtection="1">
      <alignment horizontal="center"/>
    </xf>
    <xf numFmtId="0" fontId="5" fillId="2" borderId="8" xfId="0" applyFont="1" applyFill="1" applyBorder="1" applyAlignment="1" applyProtection="1">
      <alignment horizontal="center"/>
    </xf>
    <xf numFmtId="0" fontId="23" fillId="7" borderId="30" xfId="0" applyFont="1" applyFill="1" applyBorder="1" applyAlignment="1" applyProtection="1">
      <alignment horizontal="center" vertical="center"/>
    </xf>
    <xf numFmtId="0" fontId="25" fillId="0" borderId="58" xfId="0" applyFont="1" applyBorder="1" applyAlignment="1" applyProtection="1">
      <alignment horizontal="center"/>
    </xf>
    <xf numFmtId="0" fontId="25" fillId="0" borderId="24" xfId="0" applyFont="1" applyBorder="1" applyAlignment="1" applyProtection="1">
      <alignment horizontal="center"/>
    </xf>
    <xf numFmtId="49" fontId="3" fillId="0" borderId="11" xfId="0" applyNumberFormat="1" applyFont="1" applyBorder="1" applyAlignment="1" applyProtection="1">
      <alignment horizontal="left"/>
      <protection locked="0"/>
    </xf>
    <xf numFmtId="0" fontId="3" fillId="0" borderId="0" xfId="0" applyFont="1" applyBorder="1" applyAlignment="1" applyProtection="1">
      <alignment horizontal="left"/>
    </xf>
    <xf numFmtId="0" fontId="2" fillId="0" borderId="0" xfId="0" applyFont="1" applyAlignment="1" applyProtection="1">
      <alignment horizontal="center"/>
    </xf>
    <xf numFmtId="0" fontId="6" fillId="2" borderId="8" xfId="0" applyFont="1" applyFill="1" applyBorder="1" applyAlignment="1" applyProtection="1">
      <alignment horizontal="left"/>
    </xf>
    <xf numFmtId="49" fontId="34" fillId="0" borderId="53" xfId="0" applyNumberFormat="1" applyFont="1" applyBorder="1" applyAlignment="1" applyProtection="1">
      <alignment horizontal="center"/>
      <protection locked="0"/>
    </xf>
    <xf numFmtId="49" fontId="27" fillId="0" borderId="53" xfId="0" applyNumberFormat="1" applyFont="1" applyBorder="1" applyAlignment="1" applyProtection="1">
      <alignment horizontal="center"/>
      <protection locked="0"/>
    </xf>
    <xf numFmtId="0" fontId="3" fillId="0" borderId="0" xfId="0" applyFont="1" applyAlignment="1" applyProtection="1">
      <alignment horizontal="center"/>
    </xf>
    <xf numFmtId="167" fontId="2" fillId="0" borderId="11" xfId="0" applyNumberFormat="1" applyFont="1" applyBorder="1" applyAlignment="1" applyProtection="1">
      <alignment horizontal="center"/>
      <protection locked="0"/>
    </xf>
    <xf numFmtId="167" fontId="3" fillId="0" borderId="11" xfId="0" applyNumberFormat="1" applyFont="1" applyBorder="1" applyAlignment="1" applyProtection="1">
      <alignment horizontal="center"/>
      <protection locked="0"/>
    </xf>
    <xf numFmtId="0" fontId="3" fillId="0" borderId="0" xfId="0" applyFont="1" applyBorder="1" applyAlignment="1" applyProtection="1">
      <alignment horizontal="left" vertical="top" wrapText="1" readingOrder="1"/>
    </xf>
    <xf numFmtId="0" fontId="3" fillId="0" borderId="0" xfId="0" applyNumberFormat="1" applyFont="1" applyBorder="1" applyAlignment="1" applyProtection="1">
      <alignment horizontal="left" vertical="justify" wrapText="1"/>
    </xf>
    <xf numFmtId="49" fontId="34" fillId="0" borderId="27" xfId="0" applyNumberFormat="1" applyFont="1" applyBorder="1" applyAlignment="1" applyProtection="1">
      <alignment horizontal="center"/>
      <protection locked="0"/>
    </xf>
    <xf numFmtId="49" fontId="34" fillId="0" borderId="28" xfId="0" applyNumberFormat="1" applyFont="1" applyBorder="1" applyAlignment="1" applyProtection="1">
      <alignment horizontal="center"/>
      <protection locked="0"/>
    </xf>
    <xf numFmtId="0" fontId="6" fillId="7" borderId="27" xfId="0" applyFont="1" applyFill="1" applyBorder="1" applyAlignment="1" applyProtection="1">
      <alignment horizontal="center"/>
    </xf>
    <xf numFmtId="0" fontId="6" fillId="7" borderId="28" xfId="0" applyFont="1" applyFill="1" applyBorder="1" applyAlignment="1" applyProtection="1">
      <alignment horizontal="center"/>
    </xf>
    <xf numFmtId="0" fontId="6" fillId="7" borderId="53" xfId="0" applyFont="1" applyFill="1" applyBorder="1" applyAlignment="1" applyProtection="1">
      <alignment horizontal="center"/>
    </xf>
    <xf numFmtId="0" fontId="6" fillId="2" borderId="64" xfId="0" applyFont="1" applyFill="1" applyBorder="1" applyAlignment="1" applyProtection="1">
      <alignment horizontal="left" shrinkToFit="1"/>
    </xf>
    <xf numFmtId="0" fontId="6" fillId="2" borderId="65" xfId="0" applyFont="1" applyFill="1" applyBorder="1" applyAlignment="1" applyProtection="1">
      <alignment horizontal="left" shrinkToFit="1"/>
    </xf>
    <xf numFmtId="0" fontId="6" fillId="7" borderId="61" xfId="0" applyFont="1" applyFill="1" applyBorder="1" applyAlignment="1" applyProtection="1">
      <alignment horizontal="center"/>
    </xf>
    <xf numFmtId="0" fontId="6" fillId="2" borderId="27" xfId="0" applyFont="1" applyFill="1" applyBorder="1" applyAlignment="1" applyProtection="1">
      <alignment horizontal="left"/>
    </xf>
    <xf numFmtId="0" fontId="6" fillId="2" borderId="28" xfId="0" applyFont="1" applyFill="1" applyBorder="1" applyAlignment="1" applyProtection="1">
      <alignment horizontal="left"/>
    </xf>
    <xf numFmtId="0" fontId="3" fillId="2" borderId="63"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6" fillId="2" borderId="3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6" fillId="2" borderId="58"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60" xfId="0" applyFont="1" applyFill="1" applyBorder="1" applyAlignment="1" applyProtection="1">
      <alignment horizontal="center" vertical="center" shrinkToFit="1"/>
    </xf>
    <xf numFmtId="0" fontId="6" fillId="2" borderId="35" xfId="0" applyFont="1" applyFill="1" applyBorder="1" applyAlignment="1" applyProtection="1">
      <alignment horizontal="center" vertical="center" shrinkToFit="1"/>
    </xf>
    <xf numFmtId="0" fontId="6" fillId="2" borderId="30" xfId="0" applyFont="1" applyFill="1" applyBorder="1" applyAlignment="1" applyProtection="1">
      <alignment horizontal="center" vertical="center" shrinkToFit="1"/>
    </xf>
    <xf numFmtId="0" fontId="6" fillId="2" borderId="58" xfId="0" applyFont="1" applyFill="1" applyBorder="1" applyAlignment="1" applyProtection="1">
      <alignment horizontal="center" vertical="center" shrinkToFit="1"/>
    </xf>
    <xf numFmtId="0" fontId="6" fillId="2" borderId="24" xfId="0" applyFont="1" applyFill="1" applyBorder="1" applyAlignment="1" applyProtection="1">
      <alignment horizontal="center" vertical="center" shrinkToFit="1"/>
    </xf>
    <xf numFmtId="2" fontId="6" fillId="7" borderId="30" xfId="0" applyNumberFormat="1" applyFont="1" applyFill="1" applyBorder="1" applyAlignment="1" applyProtection="1">
      <alignment horizontal="center"/>
    </xf>
    <xf numFmtId="2" fontId="6" fillId="7" borderId="58" xfId="0" applyNumberFormat="1" applyFont="1" applyFill="1" applyBorder="1" applyAlignment="1" applyProtection="1">
      <alignment horizontal="center"/>
    </xf>
    <xf numFmtId="2" fontId="6" fillId="7" borderId="24" xfId="0" applyNumberFormat="1" applyFont="1" applyFill="1" applyBorder="1" applyAlignment="1" applyProtection="1">
      <alignment horizontal="center"/>
    </xf>
    <xf numFmtId="166" fontId="27" fillId="5" borderId="40" xfId="0" applyNumberFormat="1" applyFont="1" applyFill="1" applyBorder="1" applyAlignment="1" applyProtection="1">
      <alignment horizontal="center"/>
      <protection locked="0"/>
    </xf>
    <xf numFmtId="166" fontId="31" fillId="0" borderId="29" xfId="0" applyNumberFormat="1" applyFont="1" applyBorder="1" applyAlignment="1" applyProtection="1">
      <alignment horizontal="center"/>
      <protection locked="0"/>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3" fillId="2" borderId="14" xfId="0" applyFont="1" applyFill="1" applyBorder="1" applyAlignment="1" applyProtection="1">
      <alignment horizontal="center"/>
    </xf>
    <xf numFmtId="166" fontId="2" fillId="0" borderId="63" xfId="0" applyNumberFormat="1" applyFont="1" applyBorder="1" applyAlignment="1" applyProtection="1">
      <alignment horizontal="center"/>
      <protection locked="0"/>
    </xf>
    <xf numFmtId="166" fontId="2" fillId="0" borderId="13" xfId="0" applyNumberFormat="1" applyFont="1" applyBorder="1" applyAlignment="1" applyProtection="1">
      <alignment horizontal="center"/>
      <protection locked="0"/>
    </xf>
    <xf numFmtId="166" fontId="2" fillId="0" borderId="29" xfId="0" applyNumberFormat="1" applyFont="1" applyBorder="1" applyAlignment="1" applyProtection="1">
      <alignment horizontal="center"/>
      <protection locked="0"/>
    </xf>
    <xf numFmtId="0" fontId="4" fillId="0" borderId="59" xfId="0" applyFont="1" applyBorder="1" applyAlignment="1" applyProtection="1">
      <alignment horizontal="center" vertical="center"/>
    </xf>
    <xf numFmtId="0" fontId="3" fillId="7" borderId="30" xfId="0" applyFont="1" applyFill="1" applyBorder="1" applyAlignment="1" applyProtection="1">
      <alignment horizontal="center" vertical="center"/>
    </xf>
    <xf numFmtId="0" fontId="3" fillId="7" borderId="58" xfId="0" applyFont="1" applyFill="1" applyBorder="1" applyAlignment="1" applyProtection="1">
      <alignment horizontal="center" vertical="center"/>
    </xf>
    <xf numFmtId="0" fontId="3" fillId="7" borderId="24" xfId="0" applyFont="1" applyFill="1" applyBorder="1" applyAlignment="1" applyProtection="1">
      <alignment horizontal="center" vertical="center"/>
    </xf>
    <xf numFmtId="0" fontId="3" fillId="2" borderId="58" xfId="0" applyFont="1" applyFill="1" applyBorder="1" applyAlignment="1" applyProtection="1">
      <alignment horizontal="center"/>
    </xf>
    <xf numFmtId="0" fontId="3" fillId="2" borderId="24" xfId="0" applyFont="1" applyFill="1" applyBorder="1" applyAlignment="1" applyProtection="1">
      <alignment horizontal="center"/>
    </xf>
    <xf numFmtId="0" fontId="3" fillId="2" borderId="55" xfId="0" applyFont="1" applyFill="1" applyBorder="1" applyAlignment="1" applyProtection="1">
      <alignment horizontal="left" vertical="center"/>
    </xf>
    <xf numFmtId="0" fontId="3" fillId="2" borderId="56" xfId="0" applyFont="1" applyFill="1" applyBorder="1" applyAlignment="1" applyProtection="1">
      <alignment horizontal="left" vertical="center"/>
    </xf>
    <xf numFmtId="0" fontId="3" fillId="2" borderId="57"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3" fillId="2" borderId="54" xfId="0" applyFont="1" applyFill="1" applyBorder="1" applyAlignment="1" applyProtection="1"/>
    <xf numFmtId="0" fontId="3" fillId="2" borderId="11" xfId="0" applyFont="1" applyFill="1" applyBorder="1" applyAlignment="1" applyProtection="1"/>
    <xf numFmtId="0" fontId="3" fillId="2" borderId="63" xfId="0" applyFont="1" applyFill="1" applyBorder="1" applyAlignment="1" applyProtection="1"/>
    <xf numFmtId="0" fontId="3" fillId="2" borderId="13" xfId="0" applyFont="1" applyFill="1" applyBorder="1" applyAlignment="1" applyProtection="1"/>
    <xf numFmtId="168" fontId="27" fillId="0" borderId="8" xfId="0" applyNumberFormat="1" applyFont="1" applyBorder="1" applyAlignment="1" applyProtection="1">
      <alignment horizontal="left" indent="1"/>
      <protection locked="0"/>
    </xf>
    <xf numFmtId="166" fontId="35" fillId="5" borderId="45" xfId="0" applyNumberFormat="1" applyFont="1" applyFill="1" applyBorder="1" applyAlignment="1" applyProtection="1">
      <alignment horizontal="center"/>
      <protection locked="0"/>
    </xf>
    <xf numFmtId="166" fontId="35" fillId="5" borderId="62" xfId="0" applyNumberFormat="1" applyFont="1" applyFill="1" applyBorder="1" applyAlignment="1" applyProtection="1">
      <alignment horizontal="center"/>
      <protection locked="0"/>
    </xf>
    <xf numFmtId="168" fontId="27" fillId="0" borderId="27" xfId="0" applyNumberFormat="1" applyFont="1" applyBorder="1" applyAlignment="1" applyProtection="1">
      <alignment horizontal="left" indent="1"/>
      <protection locked="0"/>
    </xf>
    <xf numFmtId="168" fontId="27" fillId="0" borderId="28" xfId="0" applyNumberFormat="1" applyFont="1" applyBorder="1" applyAlignment="1" applyProtection="1">
      <alignment horizontal="left" indent="1"/>
      <protection locked="0"/>
    </xf>
    <xf numFmtId="0" fontId="46" fillId="9" borderId="0" xfId="0" applyFont="1" applyFill="1" applyBorder="1" applyAlignment="1" applyProtection="1">
      <alignment horizontal="justify" vertical="top" wrapText="1"/>
      <protection locked="0"/>
    </xf>
    <xf numFmtId="0" fontId="46" fillId="9" borderId="0" xfId="0" applyFont="1" applyFill="1" applyBorder="1" applyAlignment="1" applyProtection="1">
      <alignment horizontal="left" vertical="top" wrapText="1"/>
      <protection locked="0"/>
    </xf>
    <xf numFmtId="0" fontId="47" fillId="9" borderId="0" xfId="0" applyFont="1" applyFill="1" applyBorder="1" applyAlignment="1" applyProtection="1">
      <alignment horizontal="left" vertical="top" wrapText="1"/>
      <protection locked="0"/>
    </xf>
    <xf numFmtId="0" fontId="0" fillId="0" borderId="0" xfId="0" applyProtection="1">
      <protection locked="0"/>
    </xf>
    <xf numFmtId="0" fontId="41" fillId="9" borderId="0" xfId="0" applyFont="1" applyFill="1" applyBorder="1" applyAlignment="1" applyProtection="1">
      <alignment horizontal="left" vertical="top" wrapText="1"/>
      <protection locked="0"/>
    </xf>
    <xf numFmtId="0" fontId="41" fillId="9" borderId="0" xfId="0" applyFont="1" applyFill="1" applyBorder="1" applyAlignment="1" applyProtection="1">
      <alignment horizontal="justify" vertical="top" wrapText="1"/>
      <protection locked="0"/>
    </xf>
    <xf numFmtId="0" fontId="43" fillId="9" borderId="0" xfId="0" applyFont="1" applyFill="1" applyBorder="1" applyAlignment="1" applyProtection="1">
      <alignment horizontal="left" vertical="top"/>
      <protection locked="0"/>
    </xf>
    <xf numFmtId="0" fontId="51" fillId="9" borderId="0" xfId="0" applyFont="1" applyFill="1" applyBorder="1" applyAlignment="1" applyProtection="1">
      <alignment horizontal="left" vertical="center" wrapText="1"/>
      <protection locked="0"/>
    </xf>
    <xf numFmtId="0" fontId="48" fillId="9" borderId="0" xfId="0" applyFont="1" applyFill="1" applyBorder="1" applyAlignment="1" applyProtection="1">
      <alignment horizontal="center"/>
      <protection locked="0"/>
    </xf>
    <xf numFmtId="0" fontId="40" fillId="9" borderId="0" xfId="0" applyFont="1" applyFill="1" applyBorder="1" applyAlignment="1" applyProtection="1">
      <alignment horizontal="center"/>
      <protection locked="0"/>
    </xf>
    <xf numFmtId="0" fontId="41" fillId="9" borderId="0" xfId="0" applyFont="1" applyFill="1" applyBorder="1" applyAlignment="1" applyProtection="1">
      <alignment horizontal="left"/>
      <protection locked="0"/>
    </xf>
    <xf numFmtId="0" fontId="40" fillId="9" borderId="0" xfId="0" applyFont="1" applyFill="1" applyBorder="1" applyAlignment="1" applyProtection="1">
      <alignment horizontal="left" vertical="top"/>
      <protection locked="0"/>
    </xf>
    <xf numFmtId="0" fontId="44" fillId="0" borderId="0" xfId="0" applyFont="1" applyAlignment="1" applyProtection="1">
      <alignment horizontal="center"/>
      <protection locked="0"/>
    </xf>
    <xf numFmtId="0" fontId="46" fillId="9" borderId="0" xfId="0" applyFont="1" applyFill="1" applyBorder="1" applyAlignment="1" applyProtection="1">
      <alignment horizontal="left" vertical="top"/>
      <protection locked="0"/>
    </xf>
    <xf numFmtId="0" fontId="43" fillId="9" borderId="0" xfId="0" applyFont="1" applyFill="1" applyBorder="1" applyAlignment="1" applyProtection="1">
      <alignment horizontal="left" vertical="top" wrapText="1"/>
      <protection locked="0"/>
    </xf>
    <xf numFmtId="0" fontId="51" fillId="9" borderId="0" xfId="0" applyFont="1" applyFill="1" applyBorder="1" applyAlignment="1" applyProtection="1">
      <alignment horizontal="left" vertical="top" wrapText="1"/>
      <protection locked="0"/>
    </xf>
  </cellXfs>
  <cellStyles count="1">
    <cellStyle name="Normal" xfId="0" builtinId="0"/>
  </cellStyles>
  <dxfs count="36">
    <dxf>
      <numFmt numFmtId="164" formatCode="&quot;$&quot;#,##0.00"/>
    </dxf>
    <dxf>
      <font>
        <color theme="1"/>
      </font>
    </dxf>
    <dxf>
      <font>
        <color theme="0"/>
      </font>
    </dxf>
    <dxf>
      <font>
        <color theme="0"/>
      </font>
    </dxf>
    <dxf>
      <font>
        <color theme="1"/>
      </font>
    </dxf>
    <dxf>
      <font>
        <color theme="1"/>
      </font>
    </dxf>
    <dxf>
      <font>
        <color theme="0"/>
      </font>
    </dxf>
    <dxf>
      <font>
        <color theme="0"/>
      </font>
    </dxf>
    <dxf>
      <font>
        <color theme="0"/>
      </font>
    </dxf>
    <dxf>
      <font>
        <color theme="1"/>
      </font>
    </dxf>
    <dxf>
      <font>
        <color theme="0"/>
      </font>
    </dxf>
    <dxf>
      <font>
        <color theme="1"/>
      </font>
    </dxf>
    <dxf>
      <font>
        <color theme="1"/>
      </font>
    </dxf>
    <dxf>
      <font>
        <strike val="0"/>
        <color theme="1"/>
      </font>
    </dxf>
    <dxf>
      <font>
        <color theme="1"/>
      </font>
    </dxf>
    <dxf>
      <font>
        <color theme="0"/>
      </font>
    </dxf>
    <dxf>
      <font>
        <color theme="1"/>
      </font>
    </dxf>
    <dxf>
      <font>
        <color theme="0"/>
      </font>
    </dxf>
    <dxf>
      <font>
        <color theme="1"/>
      </font>
    </dxf>
    <dxf>
      <font>
        <color theme="0"/>
      </font>
    </dxf>
    <dxf>
      <font>
        <color theme="0"/>
      </font>
    </dxf>
    <dxf>
      <font>
        <color auto="1"/>
      </font>
    </dxf>
    <dxf>
      <font>
        <color auto="1"/>
      </font>
    </dxf>
    <dxf>
      <font>
        <b/>
        <i val="0"/>
        <color theme="1"/>
      </font>
    </dxf>
    <dxf>
      <font>
        <b/>
        <i val="0"/>
        <color theme="1"/>
      </font>
    </dxf>
    <dxf>
      <font>
        <color theme="0"/>
      </font>
    </dxf>
    <dxf>
      <font>
        <color theme="1"/>
      </font>
    </dxf>
    <dxf>
      <font>
        <color theme="0"/>
      </font>
    </dxf>
    <dxf>
      <font>
        <color theme="0"/>
      </font>
    </dxf>
    <dxf>
      <font>
        <color theme="0"/>
      </font>
    </dxf>
    <dxf>
      <font>
        <color theme="1"/>
      </font>
    </dxf>
    <dxf>
      <font>
        <color theme="1"/>
      </font>
    </dxf>
    <dxf>
      <font>
        <color theme="1" tint="4.9989318521683403E-2"/>
      </font>
    </dxf>
    <dxf>
      <font>
        <color theme="1" tint="4.9989318521683403E-2"/>
      </font>
    </dxf>
    <dxf>
      <font>
        <color theme="1" tint="4.9989318521683403E-2"/>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1076325</xdr:colOff>
      <xdr:row>2</xdr:row>
      <xdr:rowOff>19589</xdr:rowOff>
    </xdr:from>
    <xdr:ext cx="2145002" cy="937629"/>
    <xdr:sp macro="" textlink="">
      <xdr:nvSpPr>
        <xdr:cNvPr id="2" name="Rectangle 1"/>
        <xdr:cNvSpPr/>
      </xdr:nvSpPr>
      <xdr:spPr>
        <a:xfrm>
          <a:off x="2228850" y="429164"/>
          <a:ext cx="2145002" cy="937629"/>
        </a:xfrm>
        <a:prstGeom prst="rect">
          <a:avLst/>
        </a:prstGeom>
        <a:noFill/>
      </xdr:spPr>
      <xdr:txBody>
        <a:bodyPr wrap="square" lIns="91440" tIns="45720" rIns="91440" bIns="45720">
          <a:noAutofit/>
          <a:scene3d>
            <a:camera prst="orthographicFront"/>
            <a:lightRig rig="balanced" dir="t">
              <a:rot lat="0" lon="0" rev="2100000"/>
            </a:lightRig>
          </a:scene3d>
          <a:sp3d extrusionH="57150" prstMaterial="metal">
            <a:bevelT w="38100" h="25400"/>
            <a:contourClr>
              <a:schemeClr val="bg2"/>
            </a:contourClr>
          </a:sp3d>
        </a:bodyPr>
        <a:lstStyle/>
        <a:p>
          <a:pPr algn="ctr"/>
          <a:endParaRPr lang="en-US" sz="5400" b="1" cap="none" spc="0">
            <a:ln w="50800"/>
            <a:solidFill>
              <a:schemeClr val="bg1">
                <a:shade val="50000"/>
              </a:schemeClr>
            </a:solidFill>
            <a:effectLst/>
          </a:endParaRPr>
        </a:p>
      </xdr:txBody>
    </xdr:sp>
    <xdr:clientData/>
  </xdr:oneCellAnchor>
  <xdr:oneCellAnchor>
    <xdr:from>
      <xdr:col>1</xdr:col>
      <xdr:colOff>631761</xdr:colOff>
      <xdr:row>2</xdr:row>
      <xdr:rowOff>19050</xdr:rowOff>
    </xdr:from>
    <xdr:ext cx="4518152" cy="1057275"/>
    <xdr:sp macro="" textlink="">
      <xdr:nvSpPr>
        <xdr:cNvPr id="4" name="Rectangle 3"/>
        <xdr:cNvSpPr/>
      </xdr:nvSpPr>
      <xdr:spPr>
        <a:xfrm>
          <a:off x="1784286" y="428625"/>
          <a:ext cx="4518152" cy="1057275"/>
        </a:xfrm>
        <a:prstGeom prst="rect">
          <a:avLst/>
        </a:prstGeom>
        <a:noFill/>
      </xdr:spPr>
      <xdr:txBody>
        <a:bodyPr wrap="square" lIns="91440" tIns="45720" rIns="91440" bIns="45720">
          <a:noAutofit/>
          <a:scene3d>
            <a:camera prst="orthographicFront"/>
            <a:lightRig rig="soft" dir="t">
              <a:rot lat="0" lon="0" rev="10800000"/>
            </a:lightRig>
          </a:scene3d>
          <a:sp3d>
            <a:bevelT w="27940" h="12700"/>
            <a:contourClr>
              <a:srgbClr val="DDDDDD"/>
            </a:contourClr>
          </a:sp3d>
        </a:bodyPr>
        <a:lstStyle/>
        <a:p>
          <a:pPr algn="ctr"/>
          <a:endParaRPr lang="en-US" sz="5400" b="1" cap="none" spc="150">
            <a:ln w="11430"/>
            <a:solidFill>
              <a:srgbClr val="F8F8F8"/>
            </a:solidFill>
            <a:effectLst>
              <a:outerShdw blurRad="25400" algn="tl" rotWithShape="0">
                <a:srgbClr val="000000">
                  <a:alpha val="43000"/>
                </a:srgbClr>
              </a:outerShdw>
            </a:effectLst>
          </a:endParaRPr>
        </a:p>
      </xdr:txBody>
    </xdr:sp>
    <xdr:clientData/>
  </xdr:oneCellAnchor>
  <xdr:twoCellAnchor>
    <xdr:from>
      <xdr:col>9</xdr:col>
      <xdr:colOff>466725</xdr:colOff>
      <xdr:row>112</xdr:row>
      <xdr:rowOff>85726</xdr:rowOff>
    </xdr:from>
    <xdr:to>
      <xdr:col>12</xdr:col>
      <xdr:colOff>533400</xdr:colOff>
      <xdr:row>115</xdr:row>
      <xdr:rowOff>123826</xdr:rowOff>
    </xdr:to>
    <xdr:pic>
      <xdr:nvPicPr>
        <xdr:cNvPr id="9" name="Picture 3" descr="BOSP"/>
        <xdr:cNvPicPr>
          <a:picLocks noChangeAspect="1" noChangeArrowheads="1"/>
        </xdr:cNvPicPr>
      </xdr:nvPicPr>
      <xdr:blipFill>
        <a:blip xmlns:r="http://schemas.openxmlformats.org/officeDocument/2006/relationships" r:embed="rId1" cstate="print"/>
        <a:srcRect/>
        <a:stretch>
          <a:fillRect/>
        </a:stretch>
      </xdr:blipFill>
      <xdr:spPr bwMode="auto">
        <a:xfrm>
          <a:off x="9420225" y="19154776"/>
          <a:ext cx="2276475" cy="533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M194"/>
  <sheetViews>
    <sheetView tabSelected="1" zoomScaleNormal="100" workbookViewId="0">
      <selection activeCell="C196" sqref="C196"/>
    </sheetView>
  </sheetViews>
  <sheetFormatPr defaultRowHeight="12.75"/>
  <cols>
    <col min="1" max="1" width="15.28515625" customWidth="1"/>
    <col min="2" max="2" width="16.85546875" customWidth="1"/>
    <col min="3" max="3" width="17.5703125" customWidth="1"/>
    <col min="4" max="4" width="16.28515625" customWidth="1"/>
    <col min="5" max="5" width="13.42578125" customWidth="1"/>
    <col min="6" max="7" width="14.140625" customWidth="1"/>
    <col min="8" max="8" width="12.85546875" customWidth="1"/>
    <col min="9" max="9" width="13.7109375" customWidth="1"/>
    <col min="10" max="10" width="12.5703125" customWidth="1"/>
    <col min="11" max="11" width="14.42578125" customWidth="1"/>
    <col min="12" max="12" width="6.140625" bestFit="1" customWidth="1"/>
    <col min="13" max="13" width="17.85546875" customWidth="1"/>
  </cols>
  <sheetData>
    <row r="1" spans="1:13" ht="13.5" customHeight="1" thickBot="1">
      <c r="A1" s="1"/>
      <c r="B1" s="1"/>
      <c r="C1" s="1"/>
      <c r="D1" s="1"/>
      <c r="E1" s="1"/>
      <c r="F1" s="1"/>
      <c r="G1" s="1"/>
      <c r="H1" s="1"/>
      <c r="I1" s="1"/>
      <c r="J1" s="1"/>
      <c r="K1" s="1"/>
      <c r="L1" s="1"/>
      <c r="M1" s="1"/>
    </row>
    <row r="2" spans="1:13" s="254" customFormat="1" ht="18.95" customHeight="1" thickBot="1">
      <c r="A2" s="403" t="s">
        <v>0</v>
      </c>
      <c r="B2" s="404"/>
      <c r="C2" s="404"/>
      <c r="D2" s="404"/>
      <c r="E2" s="404"/>
      <c r="F2" s="404"/>
      <c r="G2" s="404"/>
      <c r="H2" s="404"/>
      <c r="I2" s="404"/>
      <c r="J2" s="404"/>
      <c r="K2" s="404"/>
      <c r="L2" s="404"/>
      <c r="M2" s="405"/>
    </row>
    <row r="3" spans="1:13" ht="12" customHeight="1">
      <c r="A3" s="391"/>
      <c r="B3" s="391"/>
      <c r="C3" s="391"/>
      <c r="D3" s="391"/>
      <c r="E3" s="391"/>
      <c r="F3" s="391"/>
      <c r="G3" s="391"/>
      <c r="H3" s="391"/>
      <c r="I3" s="391"/>
      <c r="J3" s="391"/>
      <c r="K3" s="391"/>
      <c r="L3" s="391"/>
      <c r="M3" s="391"/>
    </row>
    <row r="4" spans="1:13" ht="12.75" customHeight="1">
      <c r="A4" s="415" t="s">
        <v>225</v>
      </c>
      <c r="B4" s="415"/>
      <c r="C4" s="415"/>
      <c r="D4" s="415"/>
      <c r="E4" s="415"/>
      <c r="F4" s="415"/>
      <c r="G4" s="415"/>
      <c r="H4" s="415"/>
      <c r="I4" s="415"/>
      <c r="J4" s="415"/>
      <c r="K4" s="415"/>
      <c r="L4" s="415"/>
      <c r="M4" s="415"/>
    </row>
    <row r="5" spans="1:13">
      <c r="A5" s="415"/>
      <c r="B5" s="415"/>
      <c r="C5" s="415"/>
      <c r="D5" s="415"/>
      <c r="E5" s="415"/>
      <c r="F5" s="415"/>
      <c r="G5" s="415"/>
      <c r="H5" s="415"/>
      <c r="I5" s="415"/>
      <c r="J5" s="415"/>
      <c r="K5" s="415"/>
      <c r="L5" s="415"/>
      <c r="M5" s="415"/>
    </row>
    <row r="6" spans="1:13">
      <c r="A6" s="415"/>
      <c r="B6" s="415"/>
      <c r="C6" s="415"/>
      <c r="D6" s="415"/>
      <c r="E6" s="415"/>
      <c r="F6" s="415"/>
      <c r="G6" s="415"/>
      <c r="H6" s="415"/>
      <c r="I6" s="415"/>
      <c r="J6" s="415"/>
      <c r="K6" s="415"/>
      <c r="L6" s="415"/>
      <c r="M6" s="415"/>
    </row>
    <row r="7" spans="1:13">
      <c r="A7" s="415"/>
      <c r="B7" s="415"/>
      <c r="C7" s="415"/>
      <c r="D7" s="415"/>
      <c r="E7" s="415"/>
      <c r="F7" s="415"/>
      <c r="G7" s="415"/>
      <c r="H7" s="415"/>
      <c r="I7" s="415"/>
      <c r="J7" s="415"/>
      <c r="K7" s="415"/>
      <c r="L7" s="415"/>
      <c r="M7" s="415"/>
    </row>
    <row r="8" spans="1:13" ht="12" customHeight="1">
      <c r="A8" s="213"/>
      <c r="B8" s="213"/>
      <c r="C8" s="213"/>
      <c r="D8" s="213"/>
      <c r="E8" s="214"/>
      <c r="F8" s="214"/>
      <c r="G8" s="2"/>
      <c r="H8" s="2"/>
      <c r="I8" s="214"/>
      <c r="J8" s="214"/>
      <c r="K8" s="214"/>
      <c r="L8" s="214"/>
      <c r="M8" s="214"/>
    </row>
    <row r="9" spans="1:13" ht="17.45" customHeight="1">
      <c r="A9" s="419" t="s">
        <v>1</v>
      </c>
      <c r="B9" s="420"/>
      <c r="C9" s="419" t="s">
        <v>2</v>
      </c>
      <c r="D9" s="421"/>
      <c r="E9" s="421"/>
      <c r="F9" s="135"/>
      <c r="G9" s="424" t="s">
        <v>3</v>
      </c>
      <c r="H9" s="424"/>
      <c r="I9" s="135"/>
      <c r="J9" s="424" t="s">
        <v>4</v>
      </c>
      <c r="K9" s="424"/>
      <c r="L9" s="424"/>
      <c r="M9" s="135"/>
    </row>
    <row r="10" spans="1:13" ht="17.45" customHeight="1">
      <c r="A10" s="409" t="s">
        <v>5</v>
      </c>
      <c r="B10" s="409"/>
      <c r="C10" s="230"/>
      <c r="D10" s="231"/>
      <c r="E10" s="232"/>
      <c r="F10" s="132"/>
      <c r="G10" s="417"/>
      <c r="H10" s="418"/>
      <c r="I10" s="132"/>
      <c r="J10" s="411"/>
      <c r="K10" s="411"/>
      <c r="L10" s="411"/>
      <c r="M10" s="132"/>
    </row>
    <row r="11" spans="1:13" ht="17.45" customHeight="1">
      <c r="A11" s="409" t="s">
        <v>6</v>
      </c>
      <c r="B11" s="409"/>
      <c r="C11" s="230"/>
      <c r="D11" s="231"/>
      <c r="E11" s="232"/>
      <c r="F11" s="132"/>
      <c r="G11" s="410"/>
      <c r="H11" s="410"/>
      <c r="I11" s="132"/>
      <c r="J11" s="411"/>
      <c r="K11" s="411"/>
      <c r="L11" s="411"/>
      <c r="M11" s="132"/>
    </row>
    <row r="12" spans="1:13" ht="17.45" customHeight="1">
      <c r="A12" s="409" t="s">
        <v>7</v>
      </c>
      <c r="B12" s="409"/>
      <c r="C12" s="230"/>
      <c r="D12" s="231"/>
      <c r="E12" s="232"/>
      <c r="F12" s="132"/>
      <c r="G12" s="410"/>
      <c r="H12" s="410"/>
      <c r="I12" s="132"/>
      <c r="J12" s="411"/>
      <c r="K12" s="411"/>
      <c r="L12" s="411"/>
      <c r="M12" s="132"/>
    </row>
    <row r="13" spans="1:13" ht="17.45" customHeight="1">
      <c r="A13" s="216" t="s">
        <v>8</v>
      </c>
      <c r="B13" s="217"/>
      <c r="C13" s="230"/>
      <c r="D13" s="231"/>
      <c r="E13" s="232"/>
      <c r="F13" s="132"/>
      <c r="G13" s="417"/>
      <c r="H13" s="418"/>
      <c r="I13" s="132"/>
      <c r="J13" s="411"/>
      <c r="K13" s="411"/>
      <c r="L13" s="411"/>
      <c r="M13" s="132"/>
    </row>
    <row r="14" spans="1:13" ht="17.45" customHeight="1">
      <c r="A14" s="216" t="s">
        <v>227</v>
      </c>
      <c r="B14" s="217"/>
      <c r="C14" s="230"/>
      <c r="D14" s="231"/>
      <c r="E14" s="232"/>
      <c r="F14" s="133"/>
      <c r="G14" s="410"/>
      <c r="H14" s="410"/>
      <c r="I14" s="132"/>
      <c r="J14" s="411"/>
      <c r="K14" s="411"/>
      <c r="L14" s="411"/>
      <c r="M14" s="132"/>
    </row>
    <row r="15" spans="1:13" ht="17.45" customHeight="1">
      <c r="A15" s="215" t="s">
        <v>11</v>
      </c>
      <c r="B15" s="215"/>
      <c r="C15" s="230"/>
      <c r="D15" s="231"/>
      <c r="E15" s="232"/>
      <c r="F15" s="133"/>
      <c r="G15" s="410"/>
      <c r="H15" s="410"/>
      <c r="I15" s="132"/>
      <c r="J15" s="411"/>
      <c r="K15" s="411"/>
      <c r="L15" s="411"/>
      <c r="M15" s="132"/>
    </row>
    <row r="16" spans="1:13" ht="17.45" customHeight="1">
      <c r="A16" s="215" t="s">
        <v>10</v>
      </c>
      <c r="B16" s="215"/>
      <c r="C16" s="230"/>
      <c r="D16" s="231"/>
      <c r="E16" s="232"/>
      <c r="F16" s="132"/>
      <c r="G16" s="417"/>
      <c r="H16" s="418"/>
      <c r="I16" s="132"/>
      <c r="J16" s="411"/>
      <c r="K16" s="411"/>
      <c r="L16" s="411"/>
      <c r="M16" s="132"/>
    </row>
    <row r="17" spans="1:13" ht="17.45" customHeight="1">
      <c r="A17" s="425" t="s">
        <v>9</v>
      </c>
      <c r="B17" s="426"/>
      <c r="C17" s="230"/>
      <c r="D17" s="231"/>
      <c r="E17" s="232"/>
      <c r="F17" s="132"/>
      <c r="G17" s="410"/>
      <c r="H17" s="410"/>
      <c r="I17" s="132"/>
      <c r="J17" s="411"/>
      <c r="K17" s="411"/>
      <c r="L17" s="411"/>
      <c r="M17" s="132"/>
    </row>
    <row r="18" spans="1:13" ht="17.45" customHeight="1">
      <c r="A18" s="224" t="s">
        <v>165</v>
      </c>
      <c r="B18" s="225"/>
      <c r="C18" s="230"/>
      <c r="D18" s="231"/>
      <c r="E18" s="232"/>
      <c r="F18" s="134"/>
      <c r="G18" s="410"/>
      <c r="H18" s="410"/>
      <c r="I18" s="134"/>
      <c r="J18" s="411"/>
      <c r="K18" s="411"/>
      <c r="L18" s="411"/>
      <c r="M18" s="134"/>
    </row>
    <row r="19" spans="1:13" ht="12" customHeight="1">
      <c r="A19" s="407"/>
      <c r="B19" s="407"/>
      <c r="C19" s="2"/>
      <c r="D19" s="2"/>
      <c r="E19" s="2"/>
      <c r="F19" s="214"/>
      <c r="G19" s="214"/>
      <c r="H19" s="214"/>
      <c r="I19" s="214"/>
      <c r="J19" s="316"/>
      <c r="K19" s="316"/>
      <c r="L19" s="316"/>
      <c r="M19" s="214"/>
    </row>
    <row r="20" spans="1:13">
      <c r="A20" s="416" t="s">
        <v>226</v>
      </c>
      <c r="B20" s="416"/>
      <c r="C20" s="416"/>
      <c r="D20" s="416"/>
      <c r="E20" s="416"/>
      <c r="F20" s="416"/>
      <c r="G20" s="416"/>
      <c r="H20" s="416"/>
      <c r="I20" s="416"/>
      <c r="J20" s="416"/>
      <c r="K20" s="416"/>
      <c r="L20" s="416"/>
      <c r="M20" s="416"/>
    </row>
    <row r="21" spans="1:13">
      <c r="A21" s="416"/>
      <c r="B21" s="416"/>
      <c r="C21" s="416"/>
      <c r="D21" s="416"/>
      <c r="E21" s="416"/>
      <c r="F21" s="416"/>
      <c r="G21" s="416"/>
      <c r="H21" s="416"/>
      <c r="I21" s="416"/>
      <c r="J21" s="416"/>
      <c r="K21" s="416"/>
      <c r="L21" s="416"/>
      <c r="M21" s="416"/>
    </row>
    <row r="22" spans="1:13" ht="12" customHeight="1">
      <c r="A22" s="408"/>
      <c r="B22" s="408"/>
      <c r="C22" s="408"/>
      <c r="D22" s="408"/>
      <c r="E22" s="408"/>
      <c r="F22" s="408"/>
      <c r="G22" s="408"/>
      <c r="H22" s="408"/>
      <c r="I22" s="408"/>
      <c r="J22" s="408"/>
      <c r="K22" s="408"/>
      <c r="L22" s="408"/>
      <c r="M22" s="408"/>
    </row>
    <row r="23" spans="1:13">
      <c r="A23" s="3" t="s">
        <v>12</v>
      </c>
      <c r="B23" s="205"/>
      <c r="C23" s="4" t="s">
        <v>13</v>
      </c>
      <c r="D23" s="406"/>
      <c r="E23" s="406"/>
      <c r="F23" s="406"/>
      <c r="G23" s="412" t="s">
        <v>14</v>
      </c>
      <c r="H23" s="412"/>
      <c r="I23" s="413"/>
      <c r="J23" s="413"/>
      <c r="K23" s="5"/>
      <c r="L23" s="214" t="s">
        <v>231</v>
      </c>
      <c r="M23" s="226"/>
    </row>
    <row r="24" spans="1:13" ht="12" customHeight="1">
      <c r="A24" s="408"/>
      <c r="B24" s="408"/>
      <c r="C24" s="408"/>
      <c r="D24" s="408"/>
      <c r="E24" s="408"/>
      <c r="F24" s="408"/>
      <c r="G24" s="408"/>
      <c r="H24" s="408"/>
      <c r="I24" s="408"/>
      <c r="J24" s="408"/>
      <c r="K24" s="408"/>
      <c r="L24" s="408"/>
      <c r="M24" s="408"/>
    </row>
    <row r="25" spans="1:13">
      <c r="A25" s="213" t="s">
        <v>12</v>
      </c>
      <c r="B25" s="205"/>
      <c r="C25" s="407" t="s">
        <v>15</v>
      </c>
      <c r="D25" s="407"/>
      <c r="E25" s="406"/>
      <c r="F25" s="406"/>
      <c r="G25" s="406"/>
      <c r="H25" s="6"/>
      <c r="I25" s="412" t="s">
        <v>233</v>
      </c>
      <c r="J25" s="412"/>
      <c r="K25" s="414"/>
      <c r="L25" s="414"/>
      <c r="M25" s="222"/>
    </row>
    <row r="26" spans="1:13" ht="12" customHeight="1">
      <c r="A26" s="213"/>
      <c r="B26" s="7"/>
      <c r="C26" s="213"/>
      <c r="D26" s="213"/>
      <c r="E26" s="213"/>
      <c r="F26" s="213"/>
      <c r="G26" s="213"/>
      <c r="H26" s="6"/>
      <c r="I26" s="218"/>
      <c r="J26" s="218"/>
      <c r="K26" s="8"/>
      <c r="L26" s="8"/>
      <c r="M26" s="222"/>
    </row>
    <row r="27" spans="1:13" ht="13.5" thickBot="1">
      <c r="A27" s="450" t="s">
        <v>16</v>
      </c>
      <c r="B27" s="450"/>
      <c r="C27" s="450"/>
      <c r="D27" s="450"/>
      <c r="E27" s="450"/>
      <c r="F27" s="450"/>
      <c r="G27" s="450"/>
      <c r="H27" s="450"/>
      <c r="I27" s="450"/>
      <c r="J27" s="450"/>
      <c r="K27" s="450"/>
      <c r="L27" s="450"/>
      <c r="M27" s="450"/>
    </row>
    <row r="28" spans="1:13" s="160" customFormat="1" ht="17.100000000000001" customHeight="1" thickBot="1">
      <c r="A28" s="317" t="s">
        <v>17</v>
      </c>
      <c r="B28" s="318"/>
      <c r="C28" s="318"/>
      <c r="D28" s="318"/>
      <c r="E28" s="318"/>
      <c r="F28" s="318"/>
      <c r="G28" s="318"/>
      <c r="H28" s="318"/>
      <c r="I28" s="318"/>
      <c r="J28" s="318"/>
      <c r="K28" s="318"/>
      <c r="L28" s="318"/>
      <c r="M28" s="319"/>
    </row>
    <row r="29" spans="1:13" ht="12" customHeight="1" thickBot="1">
      <c r="A29" s="391"/>
      <c r="B29" s="391"/>
      <c r="C29" s="391"/>
      <c r="D29" s="391"/>
      <c r="E29" s="391"/>
      <c r="F29" s="391"/>
      <c r="G29" s="391"/>
      <c r="H29" s="391"/>
      <c r="I29" s="391"/>
      <c r="J29" s="391"/>
      <c r="K29" s="391"/>
      <c r="L29" s="391"/>
      <c r="M29" s="391"/>
    </row>
    <row r="30" spans="1:13" ht="15.95" customHeight="1" thickBot="1">
      <c r="A30" s="451" t="s">
        <v>18</v>
      </c>
      <c r="B30" s="452"/>
      <c r="C30" s="452"/>
      <c r="D30" s="452"/>
      <c r="E30" s="452"/>
      <c r="F30" s="452"/>
      <c r="G30" s="452"/>
      <c r="H30" s="453"/>
      <c r="I30" s="214"/>
      <c r="J30" s="327" t="s">
        <v>19</v>
      </c>
      <c r="K30" s="454"/>
      <c r="L30" s="454"/>
      <c r="M30" s="455"/>
    </row>
    <row r="31" spans="1:13" ht="15.95" customHeight="1">
      <c r="A31" s="456" t="s">
        <v>20</v>
      </c>
      <c r="B31" s="457"/>
      <c r="C31" s="458"/>
      <c r="D31" s="9"/>
      <c r="E31" s="459" t="s">
        <v>21</v>
      </c>
      <c r="F31" s="460"/>
      <c r="G31" s="460"/>
      <c r="H31" s="9"/>
      <c r="I31" s="214"/>
      <c r="J31" s="461" t="s">
        <v>22</v>
      </c>
      <c r="K31" s="462"/>
      <c r="L31" s="466"/>
      <c r="M31" s="467"/>
    </row>
    <row r="32" spans="1:13" ht="15.95" customHeight="1" thickBot="1">
      <c r="A32" s="427" t="s">
        <v>23</v>
      </c>
      <c r="B32" s="428"/>
      <c r="C32" s="429"/>
      <c r="D32" s="10"/>
      <c r="E32" s="427" t="s">
        <v>24</v>
      </c>
      <c r="F32" s="428"/>
      <c r="G32" s="429"/>
      <c r="H32" s="10"/>
      <c r="I32" s="214"/>
      <c r="J32" s="463" t="s">
        <v>25</v>
      </c>
      <c r="K32" s="464"/>
      <c r="L32" s="442"/>
      <c r="M32" s="443"/>
    </row>
    <row r="33" spans="1:13" ht="12" customHeight="1" thickBot="1">
      <c r="A33" s="1"/>
      <c r="B33" s="1"/>
      <c r="C33" s="1"/>
      <c r="D33" s="1"/>
      <c r="E33" s="1"/>
      <c r="F33" s="1"/>
      <c r="G33" s="1"/>
      <c r="H33" s="1"/>
      <c r="I33" s="1"/>
      <c r="J33" s="1"/>
      <c r="K33" s="1"/>
      <c r="L33" s="1"/>
      <c r="M33" s="1"/>
    </row>
    <row r="34" spans="1:13" s="160" customFormat="1" ht="17.100000000000001" customHeight="1" thickBot="1">
      <c r="A34" s="317" t="s">
        <v>26</v>
      </c>
      <c r="B34" s="318"/>
      <c r="C34" s="318"/>
      <c r="D34" s="318"/>
      <c r="E34" s="318"/>
      <c r="F34" s="318"/>
      <c r="G34" s="318"/>
      <c r="H34" s="318"/>
      <c r="I34" s="318"/>
      <c r="J34" s="318"/>
      <c r="K34" s="318"/>
      <c r="L34" s="318"/>
      <c r="M34" s="319"/>
    </row>
    <row r="35" spans="1:13" ht="12" customHeight="1" thickBot="1">
      <c r="A35" s="6"/>
      <c r="B35" s="6"/>
      <c r="C35" s="6"/>
      <c r="D35" s="6"/>
      <c r="E35" s="6"/>
      <c r="F35" s="6"/>
      <c r="G35" s="6"/>
      <c r="H35" s="6"/>
      <c r="I35" s="6"/>
      <c r="J35" s="6"/>
      <c r="K35" s="6"/>
      <c r="L35" s="6"/>
      <c r="M35" s="6"/>
    </row>
    <row r="36" spans="1:13" ht="17.45" customHeight="1" thickBot="1">
      <c r="A36" s="430" t="s">
        <v>27</v>
      </c>
      <c r="B36" s="431"/>
      <c r="C36" s="431"/>
      <c r="D36" s="432"/>
      <c r="E36" s="433"/>
      <c r="F36" s="434" t="s">
        <v>28</v>
      </c>
      <c r="G36" s="435"/>
      <c r="H36" s="435"/>
      <c r="I36" s="436" t="s">
        <v>29</v>
      </c>
      <c r="J36" s="437"/>
      <c r="K36" s="437"/>
      <c r="L36" s="437"/>
      <c r="M36" s="438"/>
    </row>
    <row r="37" spans="1:13" ht="17.45" customHeight="1" thickBot="1">
      <c r="A37" s="11" t="s">
        <v>30</v>
      </c>
      <c r="B37" s="465"/>
      <c r="C37" s="465"/>
      <c r="D37" s="12" t="s">
        <v>31</v>
      </c>
      <c r="E37" s="165"/>
      <c r="F37" s="383" t="s">
        <v>32</v>
      </c>
      <c r="G37" s="384"/>
      <c r="H37" s="203"/>
      <c r="I37" s="13" t="s">
        <v>33</v>
      </c>
      <c r="J37" s="14" t="s">
        <v>34</v>
      </c>
      <c r="K37" s="200"/>
      <c r="L37" s="14" t="s">
        <v>35</v>
      </c>
      <c r="M37" s="227" t="str">
        <f>IF(H37&gt;0,L32,"")</f>
        <v/>
      </c>
    </row>
    <row r="38" spans="1:13" ht="17.45" customHeight="1" thickBot="1">
      <c r="A38" s="15" t="s">
        <v>36</v>
      </c>
      <c r="B38" s="468"/>
      <c r="C38" s="469"/>
      <c r="D38" s="16" t="s">
        <v>37</v>
      </c>
      <c r="E38" s="166"/>
      <c r="F38" s="389" t="s">
        <v>38</v>
      </c>
      <c r="G38" s="390"/>
      <c r="H38" s="204"/>
      <c r="I38" s="199" t="s">
        <v>230</v>
      </c>
      <c r="J38" s="17" t="s">
        <v>34</v>
      </c>
      <c r="K38" s="141"/>
      <c r="L38" s="17" t="s">
        <v>35</v>
      </c>
      <c r="M38" s="228" t="str">
        <f>IF(H38&gt;0,IF(H39&gt;0,L32,""),"")</f>
        <v/>
      </c>
    </row>
    <row r="39" spans="1:13" ht="17.45" customHeight="1" thickBot="1">
      <c r="A39" s="15" t="s">
        <v>39</v>
      </c>
      <c r="B39" s="381"/>
      <c r="C39" s="382"/>
      <c r="D39" s="18" t="s">
        <v>40</v>
      </c>
      <c r="E39" s="166"/>
      <c r="F39" s="422" t="s">
        <v>41</v>
      </c>
      <c r="G39" s="423"/>
      <c r="H39" s="202"/>
      <c r="I39" s="439"/>
      <c r="J39" s="440"/>
      <c r="K39" s="440"/>
      <c r="L39" s="440"/>
      <c r="M39" s="441"/>
    </row>
    <row r="40" spans="1:13" ht="17.45" customHeight="1" thickBot="1">
      <c r="A40" s="15" t="s">
        <v>42</v>
      </c>
      <c r="B40" s="381"/>
      <c r="C40" s="382"/>
      <c r="D40" s="18" t="s">
        <v>43</v>
      </c>
      <c r="E40" s="166"/>
      <c r="F40" s="383" t="s">
        <v>44</v>
      </c>
      <c r="G40" s="384"/>
      <c r="H40" s="164"/>
      <c r="I40" s="19" t="s">
        <v>33</v>
      </c>
      <c r="J40" s="20" t="s">
        <v>34</v>
      </c>
      <c r="K40" s="141"/>
      <c r="L40" s="21" t="s">
        <v>35</v>
      </c>
      <c r="M40" s="227" t="str">
        <f>IF(H40&gt;0,L32,"")</f>
        <v/>
      </c>
    </row>
    <row r="41" spans="1:13" ht="17.45" customHeight="1" thickBot="1">
      <c r="A41" s="387" t="s">
        <v>45</v>
      </c>
      <c r="B41" s="388"/>
      <c r="C41" s="194">
        <f>L32</f>
        <v>0</v>
      </c>
      <c r="D41" s="22" t="s">
        <v>46</v>
      </c>
      <c r="E41" s="167"/>
      <c r="F41" s="389" t="s">
        <v>47</v>
      </c>
      <c r="G41" s="390"/>
      <c r="H41" s="163"/>
      <c r="I41" s="198" t="s">
        <v>229</v>
      </c>
      <c r="J41" s="23" t="s">
        <v>34</v>
      </c>
      <c r="K41" s="141"/>
      <c r="L41" s="17" t="s">
        <v>35</v>
      </c>
      <c r="M41" s="229" t="str">
        <f>IF(H39&gt;0,IF(H41&gt;0,L32,""),"")</f>
        <v/>
      </c>
    </row>
    <row r="42" spans="1:13" ht="12" customHeight="1" thickBot="1">
      <c r="A42" s="6"/>
      <c r="B42" s="6"/>
      <c r="C42" s="6"/>
      <c r="D42" s="6"/>
      <c r="E42" s="6"/>
      <c r="F42" s="6"/>
      <c r="G42" s="6"/>
      <c r="H42" s="6"/>
      <c r="I42" s="6"/>
      <c r="J42" s="24"/>
      <c r="K42" s="24"/>
      <c r="L42" s="24"/>
      <c r="M42" s="24"/>
    </row>
    <row r="43" spans="1:13" s="160" customFormat="1" ht="17.45" customHeight="1" thickBot="1">
      <c r="A43" s="317" t="s">
        <v>48</v>
      </c>
      <c r="B43" s="318"/>
      <c r="C43" s="318"/>
      <c r="D43" s="318"/>
      <c r="E43" s="318"/>
      <c r="F43" s="318"/>
      <c r="G43" s="318"/>
      <c r="H43" s="318"/>
      <c r="I43" s="318"/>
      <c r="J43" s="318"/>
      <c r="K43" s="318"/>
      <c r="L43" s="318"/>
      <c r="M43" s="319"/>
    </row>
    <row r="44" spans="1:13" ht="12" customHeight="1" thickBot="1">
      <c r="A44" s="391"/>
      <c r="B44" s="391"/>
      <c r="C44" s="391"/>
      <c r="D44" s="391"/>
      <c r="E44" s="391"/>
      <c r="F44" s="391"/>
      <c r="G44" s="391"/>
      <c r="H44" s="391"/>
      <c r="I44" s="391"/>
      <c r="J44" s="391"/>
      <c r="K44" s="391"/>
      <c r="L44" s="391"/>
      <c r="M44" s="391"/>
    </row>
    <row r="45" spans="1:13" ht="17.45" customHeight="1">
      <c r="A45" s="392" t="s">
        <v>49</v>
      </c>
      <c r="B45" s="393"/>
      <c r="C45" s="25" t="s">
        <v>50</v>
      </c>
      <c r="D45" s="25" t="s">
        <v>51</v>
      </c>
      <c r="E45" s="236" t="s">
        <v>52</v>
      </c>
      <c r="F45" s="236" t="s">
        <v>53</v>
      </c>
      <c r="G45" s="26" t="s">
        <v>54</v>
      </c>
      <c r="H45" s="244" t="s">
        <v>55</v>
      </c>
      <c r="I45" s="394" t="s">
        <v>56</v>
      </c>
      <c r="J45" s="395"/>
      <c r="K45" s="395"/>
      <c r="L45" s="395"/>
      <c r="M45" s="396"/>
    </row>
    <row r="46" spans="1:13" ht="17.45" customHeight="1">
      <c r="A46" s="294" t="s">
        <v>57</v>
      </c>
      <c r="B46" s="295"/>
      <c r="C46" s="168">
        <f>IF(E46&gt;0,IF(H37&gt;0,H37,),0)</f>
        <v>0</v>
      </c>
      <c r="D46" s="201">
        <v>80</v>
      </c>
      <c r="E46" s="27"/>
      <c r="F46" s="248">
        <f>C53</f>
        <v>0</v>
      </c>
      <c r="G46" s="241">
        <f>E53</f>
        <v>0</v>
      </c>
      <c r="H46" s="245">
        <v>1</v>
      </c>
      <c r="I46" s="28" t="s">
        <v>58</v>
      </c>
      <c r="J46" s="29" t="s">
        <v>59</v>
      </c>
      <c r="K46" s="29" t="s">
        <v>60</v>
      </c>
      <c r="L46" s="397" t="s">
        <v>61</v>
      </c>
      <c r="M46" s="398"/>
    </row>
    <row r="47" spans="1:13" ht="17.45" customHeight="1">
      <c r="A47" s="294" t="s">
        <v>62</v>
      </c>
      <c r="B47" s="295"/>
      <c r="C47" s="168">
        <f>IF(E47&gt;0,IF(H39&gt;0,H39,),0)</f>
        <v>0</v>
      </c>
      <c r="D47" s="30"/>
      <c r="E47" s="27"/>
      <c r="F47" s="248">
        <f>C54</f>
        <v>0</v>
      </c>
      <c r="G47" s="241">
        <f>E54</f>
        <v>0</v>
      </c>
      <c r="H47" s="245">
        <v>2</v>
      </c>
      <c r="I47" s="31" t="s">
        <v>63</v>
      </c>
      <c r="J47" s="142"/>
      <c r="K47" s="142"/>
      <c r="L47" s="399"/>
      <c r="M47" s="400"/>
    </row>
    <row r="48" spans="1:13" ht="17.45" customHeight="1">
      <c r="A48" s="401" t="s">
        <v>64</v>
      </c>
      <c r="B48" s="402"/>
      <c r="C48" s="32" t="s">
        <v>65</v>
      </c>
      <c r="D48" s="32" t="s">
        <v>51</v>
      </c>
      <c r="E48" s="237" t="s">
        <v>52</v>
      </c>
      <c r="F48" s="237" t="s">
        <v>53</v>
      </c>
      <c r="G48" s="33" t="s">
        <v>54</v>
      </c>
      <c r="H48" s="246" t="s">
        <v>55</v>
      </c>
      <c r="I48" s="34" t="s">
        <v>66</v>
      </c>
      <c r="J48" s="143"/>
      <c r="K48" s="143"/>
      <c r="L48" s="385">
        <f>ROUND((L47)*12/26/80,2)</f>
        <v>0</v>
      </c>
      <c r="M48" s="386"/>
    </row>
    <row r="49" spans="1:13" ht="17.45" customHeight="1">
      <c r="A49" s="294" t="s">
        <v>57</v>
      </c>
      <c r="B49" s="295"/>
      <c r="C49" s="168">
        <f>IF(E49&gt;0,IF(H40&gt;0,H40,),0)</f>
        <v>0</v>
      </c>
      <c r="D49" s="35"/>
      <c r="E49" s="27"/>
      <c r="F49" s="248">
        <f>C55</f>
        <v>0</v>
      </c>
      <c r="G49" s="241">
        <f>E55</f>
        <v>0</v>
      </c>
      <c r="H49" s="245">
        <v>1</v>
      </c>
      <c r="I49" s="36" t="s">
        <v>67</v>
      </c>
      <c r="J49" s="144">
        <f>J47+J48</f>
        <v>0</v>
      </c>
      <c r="K49" s="144">
        <f>K47+K48</f>
        <v>0</v>
      </c>
      <c r="L49" s="345" t="s">
        <v>68</v>
      </c>
      <c r="M49" s="346"/>
    </row>
    <row r="50" spans="1:13" ht="17.45" customHeight="1">
      <c r="A50" s="294" t="s">
        <v>57</v>
      </c>
      <c r="B50" s="295"/>
      <c r="C50" s="258"/>
      <c r="D50" s="35"/>
      <c r="E50" s="27"/>
      <c r="F50" s="248">
        <f>J53</f>
        <v>0</v>
      </c>
      <c r="G50" s="241">
        <f>G55</f>
        <v>0</v>
      </c>
      <c r="H50" s="245">
        <v>1</v>
      </c>
      <c r="I50" s="38" t="s">
        <v>69</v>
      </c>
      <c r="J50" s="145">
        <f>ROUND((J47+J48)*26/2080,2)</f>
        <v>0</v>
      </c>
      <c r="K50" s="145">
        <f>ROUND((K47+K48)*12/2080,2)</f>
        <v>0</v>
      </c>
      <c r="L50" s="345" t="s">
        <v>70</v>
      </c>
      <c r="M50" s="346"/>
    </row>
    <row r="51" spans="1:13" ht="17.25" thickBot="1">
      <c r="A51" s="371" t="s">
        <v>62</v>
      </c>
      <c r="B51" s="372"/>
      <c r="C51" s="242">
        <f>IF(E51&gt;0,IF(H39&gt;0,H39,),0)</f>
        <v>0</v>
      </c>
      <c r="D51" s="243">
        <v>80</v>
      </c>
      <c r="E51" s="37"/>
      <c r="F51" s="249">
        <f>C56</f>
        <v>0</v>
      </c>
      <c r="G51" s="239">
        <f>E56</f>
        <v>0</v>
      </c>
      <c r="H51" s="247">
        <v>2</v>
      </c>
      <c r="I51" s="40" t="s">
        <v>72</v>
      </c>
      <c r="J51" s="146">
        <f>IF(J49&lt;&gt;0,J50+L48,0)</f>
        <v>0</v>
      </c>
      <c r="K51" s="146">
        <f>IF(K49&lt;&gt;0,K50+L48,0)</f>
        <v>0</v>
      </c>
      <c r="L51" s="343" t="s">
        <v>73</v>
      </c>
      <c r="M51" s="344"/>
    </row>
    <row r="52" spans="1:13" hidden="1">
      <c r="A52" s="238" t="s">
        <v>53</v>
      </c>
      <c r="B52" s="240" t="s">
        <v>74</v>
      </c>
      <c r="C52" s="238" t="s">
        <v>53</v>
      </c>
      <c r="D52" s="6"/>
      <c r="E52" s="238" t="s">
        <v>54</v>
      </c>
      <c r="F52" s="238"/>
      <c r="G52" s="6"/>
      <c r="H52" s="238" t="s">
        <v>53</v>
      </c>
      <c r="I52" s="240" t="s">
        <v>74</v>
      </c>
      <c r="J52" s="238" t="s">
        <v>53</v>
      </c>
      <c r="K52" s="42"/>
      <c r="L52" s="24"/>
      <c r="M52" s="6"/>
    </row>
    <row r="53" spans="1:13" hidden="1">
      <c r="A53" s="43">
        <f>E46</f>
        <v>0</v>
      </c>
      <c r="B53" s="44">
        <f>INT(A53)+ROUND((A53-INT(A53))*0.6,2)</f>
        <v>0</v>
      </c>
      <c r="C53" s="45">
        <f>IF(A53-INT(A53)&lt;0.125,INT(A53),IF(A53-INT(A53)&lt;0.375,INT(A53)+0.1,IF(A53-INT(A53)&lt;0.625,INT(A53)+0.2,IF(A53-INT(A53)&lt;0.875,INT(A53)+0.3,INT(A53)+1))))</f>
        <v>0</v>
      </c>
      <c r="D53" s="6"/>
      <c r="E53" s="46">
        <f>IF(D46=0,0,ROUND((C46/D46)*F53,2))</f>
        <v>0</v>
      </c>
      <c r="F53" s="44">
        <f>IF(C53-INT(C53)=0,INT(C53),IF(C53-INT(C53)&lt;0.19,INT(C53)+0.25,IF(C53-INT(C53)&lt;0.29,INT(C53)+0.5,IF(C53-INT(C53)&lt;0.31,INT(C53)+0.75,INT(C53)))))</f>
        <v>0</v>
      </c>
      <c r="G53" s="6"/>
      <c r="H53" s="47">
        <f>E50</f>
        <v>0</v>
      </c>
      <c r="I53" s="48">
        <f>INT(H53)+ROUND((H53-INT(H53))*0.6,2)</f>
        <v>0</v>
      </c>
      <c r="J53" s="49">
        <f>IF(H53-INT(H53)&lt;0.125,INT(H53),IF(H53-INT(H53)&lt;0.375,INT(H53)+0.1,IF(H53-INT(H53)&lt;0.625,INT(H53)+0.2,IF(H53-INT(H53)&lt;0.875,INT(H53)+0.3,INT(H53)+1))))</f>
        <v>0</v>
      </c>
      <c r="K53" s="42"/>
      <c r="L53" s="24"/>
      <c r="M53" s="6"/>
    </row>
    <row r="54" spans="1:13" hidden="1">
      <c r="A54" s="43">
        <f>E47</f>
        <v>0</v>
      </c>
      <c r="B54" s="44">
        <f>INT(A54)+ROUND((A54-INT(A54))*0.6,2)</f>
        <v>0</v>
      </c>
      <c r="C54" s="45">
        <f>IF(A54-INT(A54)&lt;0.125,INT(A54),IF(A54-INT(A54)&lt;0.375,INT(A54)+0.1,IF(A54-INT(A54)&lt;0.625,INT(A54)+0.2,IF(A54-INT(A54)&lt;0.875,INT(A54)+0.3,INT(A54)+1))))</f>
        <v>0</v>
      </c>
      <c r="D54" s="6"/>
      <c r="E54" s="46">
        <f>ROUND(C47*F54,2)</f>
        <v>0</v>
      </c>
      <c r="F54" s="44">
        <f>IF(C54-INT(C54)=0,INT(C54),IF(C54-INT(C54)&lt;0.19,INT(C54)+0.25,IF(C54-INT(C54)&lt;0.29,INT(C54)+0.5,IF(C54-INT(C54)&lt;0.31,INT(C54)+0.75,INT(C54)))))</f>
        <v>0</v>
      </c>
      <c r="G54" s="6"/>
      <c r="H54" s="250"/>
      <c r="I54" s="250"/>
      <c r="J54" s="250"/>
      <c r="K54" s="42"/>
      <c r="L54" s="24"/>
      <c r="M54" s="6"/>
    </row>
    <row r="55" spans="1:13" hidden="1">
      <c r="A55" s="43">
        <f>E49</f>
        <v>0</v>
      </c>
      <c r="B55" s="44">
        <f>INT(A55)+ROUND((A55-INT(A55))*0.6,2)</f>
        <v>0</v>
      </c>
      <c r="C55" s="45">
        <f>IF(A55-INT(A55)&lt;0.125,INT(A55),IF(A55-INT(A55)&lt;0.375,INT(A55)+0.1,IF(A55-INT(A55)&lt;0.625,INT(A55)+0.2,IF(A55-INT(A55)&lt;0.875,INT(A55)+0.3,INT(A55)+1))))</f>
        <v>0</v>
      </c>
      <c r="D55" s="6"/>
      <c r="E55" s="46">
        <f>IF(D49=0,0,ROUND((C49/D49)*F55,2))</f>
        <v>0</v>
      </c>
      <c r="F55" s="44">
        <f>IF(C55-INT(C55)=0,INT(C55),IF(C55-INT(C55)&lt;0.19,INT(C55)+0.25,IF(C55-INT(C55)&lt;0.29,INT(C55)+0.5,IF(C55-INT(C55)&lt;0.31,INT(C55)+0.75,INT(C55)))))</f>
        <v>0</v>
      </c>
      <c r="G55" s="252">
        <f>IF(D50=0,0,ROUND((C50/D50)*H55,2))</f>
        <v>0</v>
      </c>
      <c r="H55" s="251">
        <f>IF(J53-INT(J53)=0,INT(J53),IF(J53-INT(J53)&lt;0.19,INT(J53)+0.25,IF(J53-INT(J53)&lt;0.29,INT(J53)+0.5,IF(J53-INT(J53)&lt;0.31,INT(J53)+0.75,INT(J53)))))</f>
        <v>0</v>
      </c>
      <c r="I55" s="214"/>
      <c r="J55" s="214"/>
      <c r="K55" s="42"/>
      <c r="L55" s="24"/>
      <c r="M55" s="6"/>
    </row>
    <row r="56" spans="1:13" ht="13.5" hidden="1" thickBot="1">
      <c r="A56" s="47">
        <f>E51</f>
        <v>0</v>
      </c>
      <c r="B56" s="48">
        <f>INT(A56)+ROUND((A56-INT(A56))*0.6,2)</f>
        <v>0</v>
      </c>
      <c r="C56" s="49">
        <f>IF(A56-INT(A56)&lt;0.125,INT(A56),IF(A56-INT(A56)&lt;0.375,INT(A56)+0.1,IF(A56-INT(A56)&lt;0.625,INT(A56)+0.2,IF(A56-INT(A56)&lt;0.875,INT(A56)+0.3,INT(A56)+1))))</f>
        <v>0</v>
      </c>
      <c r="D56" s="6"/>
      <c r="E56" s="50">
        <f>ROUND(C51*F56,2)</f>
        <v>0</v>
      </c>
      <c r="F56" s="48">
        <f>IF(C56-INT(C56)=0,INT(C56),IF(C56-INT(C56)&lt;0.19,INT(C56)+0.25,IF(C56-INT(C56)&lt;0.29,INT(C56)+0.5,IF(C56-INT(C56)&lt;0.31,INT(C56)+0.75,INT(C56)))))</f>
        <v>0</v>
      </c>
      <c r="G56" s="6"/>
      <c r="H56" s="214"/>
      <c r="I56" s="214"/>
      <c r="J56" s="214"/>
      <c r="K56" s="42"/>
      <c r="L56" s="24"/>
      <c r="M56" s="6"/>
    </row>
    <row r="57" spans="1:13" ht="16.5" customHeight="1" thickBot="1">
      <c r="A57" s="51"/>
      <c r="B57" s="51"/>
      <c r="C57" s="51"/>
      <c r="D57" s="51"/>
      <c r="E57" s="369" t="s">
        <v>71</v>
      </c>
      <c r="F57" s="370"/>
      <c r="G57" s="162">
        <f>SUM(G46+G47+G49+G50+G51)</f>
        <v>0</v>
      </c>
      <c r="H57" s="51"/>
      <c r="I57" s="51"/>
      <c r="J57" s="51"/>
      <c r="K57" s="51"/>
      <c r="L57" s="51"/>
      <c r="M57" s="51"/>
    </row>
    <row r="58" spans="1:13" ht="11.1" customHeight="1">
      <c r="A58" s="51"/>
      <c r="B58" s="51"/>
      <c r="C58" s="51"/>
      <c r="D58" s="51"/>
      <c r="E58" s="233"/>
      <c r="F58" s="233"/>
      <c r="G58" s="253"/>
      <c r="H58" s="51"/>
      <c r="I58" s="51"/>
      <c r="J58" s="51"/>
      <c r="K58" s="51"/>
      <c r="L58" s="51"/>
      <c r="M58" s="51"/>
    </row>
    <row r="59" spans="1:13" ht="11.1" customHeight="1" thickBot="1">
      <c r="A59" s="51"/>
      <c r="B59" s="51"/>
      <c r="C59" s="51"/>
      <c r="D59" s="51"/>
      <c r="E59" s="291"/>
      <c r="F59" s="291"/>
      <c r="G59" s="253"/>
      <c r="H59" s="51"/>
      <c r="I59" s="51"/>
      <c r="J59" s="51"/>
      <c r="K59" s="51"/>
      <c r="L59" s="51"/>
      <c r="M59" s="51"/>
    </row>
    <row r="60" spans="1:13" s="255" customFormat="1" ht="17.45" customHeight="1" thickBot="1">
      <c r="A60" s="317" t="s">
        <v>75</v>
      </c>
      <c r="B60" s="318"/>
      <c r="C60" s="318"/>
      <c r="D60" s="318"/>
      <c r="E60" s="318"/>
      <c r="F60" s="318"/>
      <c r="G60" s="318"/>
      <c r="H60" s="318"/>
      <c r="I60" s="318"/>
      <c r="J60" s="318"/>
      <c r="K60" s="318"/>
      <c r="L60" s="318"/>
      <c r="M60" s="319"/>
    </row>
    <row r="61" spans="1:13" ht="15" thickBot="1">
      <c r="A61" s="51"/>
      <c r="B61" s="51"/>
      <c r="C61" s="51"/>
      <c r="D61" s="51"/>
      <c r="E61" s="51"/>
      <c r="F61" s="51"/>
      <c r="G61" s="52"/>
      <c r="H61" s="52"/>
      <c r="I61" s="53"/>
      <c r="J61" s="54"/>
      <c r="K61" s="54"/>
      <c r="L61" s="54"/>
      <c r="M61" s="54"/>
    </row>
    <row r="62" spans="1:13" ht="17.45" customHeight="1" thickBot="1">
      <c r="A62" s="347" t="s">
        <v>76</v>
      </c>
      <c r="B62" s="347"/>
      <c r="C62" s="220" t="s">
        <v>69</v>
      </c>
      <c r="D62" s="220" t="s">
        <v>52</v>
      </c>
      <c r="E62" s="220" t="s">
        <v>53</v>
      </c>
      <c r="F62" s="220" t="s">
        <v>54</v>
      </c>
      <c r="G62" s="220" t="s">
        <v>55</v>
      </c>
      <c r="H62" s="52"/>
      <c r="I62" s="53"/>
      <c r="J62" s="349" t="s">
        <v>77</v>
      </c>
      <c r="K62" s="350"/>
      <c r="L62" s="350"/>
      <c r="M62" s="351"/>
    </row>
    <row r="63" spans="1:13" ht="17.45" customHeight="1" thickBot="1">
      <c r="A63" s="348" t="s">
        <v>78</v>
      </c>
      <c r="B63" s="348"/>
      <c r="C63" s="169">
        <f>IF(D63&gt;0,IF(H38&gt;0,H38,H41),0)</f>
        <v>0</v>
      </c>
      <c r="D63" s="74"/>
      <c r="E63" s="248">
        <f>C73</f>
        <v>0</v>
      </c>
      <c r="F63" s="170">
        <f>E73</f>
        <v>0</v>
      </c>
      <c r="G63" s="55">
        <v>2</v>
      </c>
      <c r="H63" s="53"/>
      <c r="I63" s="52"/>
      <c r="J63" s="149"/>
      <c r="K63" s="352" t="s">
        <v>232</v>
      </c>
      <c r="L63" s="353"/>
      <c r="M63" s="354"/>
    </row>
    <row r="64" spans="1:13" ht="17.45" customHeight="1" thickBot="1">
      <c r="A64" s="355" t="s">
        <v>79</v>
      </c>
      <c r="B64" s="355"/>
      <c r="C64" s="169">
        <f>IF(D64&gt;0,IF(H38&gt;0,H38,H41),0)</f>
        <v>0</v>
      </c>
      <c r="D64" s="147"/>
      <c r="E64" s="259">
        <f>C74</f>
        <v>0</v>
      </c>
      <c r="F64" s="171">
        <f>E74</f>
        <v>0</v>
      </c>
      <c r="G64" s="56">
        <v>7</v>
      </c>
      <c r="H64" s="57"/>
      <c r="I64" s="52"/>
      <c r="J64" s="149"/>
      <c r="K64" s="356" t="s">
        <v>80</v>
      </c>
      <c r="L64" s="357"/>
      <c r="M64" s="358"/>
    </row>
    <row r="65" spans="1:13" ht="17.45" hidden="1" customHeight="1">
      <c r="A65" s="348" t="s">
        <v>81</v>
      </c>
      <c r="B65" s="348"/>
      <c r="C65" s="169">
        <f>IF(D65&gt;0,IF(H38&gt;0,H38,H41),0)</f>
        <v>0</v>
      </c>
      <c r="D65" s="148"/>
      <c r="E65" s="248">
        <f>C75</f>
        <v>0</v>
      </c>
      <c r="F65" s="170">
        <f>E75</f>
        <v>0</v>
      </c>
      <c r="G65" s="55">
        <v>7</v>
      </c>
      <c r="H65" s="58"/>
      <c r="I65" s="52"/>
      <c r="J65" s="359" t="s">
        <v>82</v>
      </c>
      <c r="K65" s="360"/>
      <c r="L65" s="360"/>
      <c r="M65" s="361"/>
    </row>
    <row r="66" spans="1:13" ht="17.45" customHeight="1">
      <c r="A66" s="348" t="s">
        <v>83</v>
      </c>
      <c r="B66" s="348"/>
      <c r="C66" s="169">
        <f>IF(D66&gt;0,IF(H38&gt;0,H38,H41),0)</f>
        <v>0</v>
      </c>
      <c r="D66" s="74"/>
      <c r="E66" s="248">
        <f>C76</f>
        <v>0</v>
      </c>
      <c r="F66" s="170">
        <f>E76</f>
        <v>0</v>
      </c>
      <c r="G66" s="55">
        <v>2</v>
      </c>
      <c r="H66" s="59"/>
      <c r="I66" s="52"/>
      <c r="J66" s="362"/>
      <c r="K66" s="363"/>
      <c r="L66" s="363"/>
      <c r="M66" s="364"/>
    </row>
    <row r="67" spans="1:13" ht="17.45" customHeight="1">
      <c r="A67" s="348" t="s">
        <v>84</v>
      </c>
      <c r="B67" s="348"/>
      <c r="C67" s="169">
        <f>IF(D67&gt;0,IF(H38&gt;0,H38,H41),0)</f>
        <v>0</v>
      </c>
      <c r="D67" s="74"/>
      <c r="E67" s="248">
        <f>C77</f>
        <v>0</v>
      </c>
      <c r="F67" s="170">
        <f>E77</f>
        <v>0</v>
      </c>
      <c r="G67" s="55">
        <v>2</v>
      </c>
      <c r="H67" s="58"/>
      <c r="I67" s="52"/>
      <c r="J67" s="362"/>
      <c r="K67" s="363"/>
      <c r="L67" s="363"/>
      <c r="M67" s="364"/>
    </row>
    <row r="68" spans="1:13" ht="17.45" customHeight="1" thickBot="1">
      <c r="A68" s="296"/>
      <c r="B68" s="296"/>
      <c r="C68" s="297"/>
      <c r="D68" s="368" t="s">
        <v>71</v>
      </c>
      <c r="E68" s="368"/>
      <c r="F68" s="161">
        <f>SUM(F63:F67)</f>
        <v>0</v>
      </c>
      <c r="G68" s="60"/>
      <c r="H68" s="61"/>
      <c r="I68" s="62"/>
      <c r="J68" s="365"/>
      <c r="K68" s="366"/>
      <c r="L68" s="366"/>
      <c r="M68" s="367"/>
    </row>
    <row r="69" spans="1:13">
      <c r="A69" s="5"/>
      <c r="B69" s="5"/>
      <c r="C69" s="5"/>
      <c r="D69" s="5"/>
      <c r="E69" s="5"/>
      <c r="F69" s="5"/>
      <c r="G69" s="5"/>
      <c r="H69" s="5"/>
      <c r="I69" s="5"/>
      <c r="J69" s="5"/>
      <c r="K69" s="5"/>
      <c r="L69" s="5"/>
      <c r="M69" s="5"/>
    </row>
    <row r="70" spans="1:13" ht="12.75" customHeight="1">
      <c r="A70" s="315" t="s">
        <v>269</v>
      </c>
      <c r="B70" s="315"/>
      <c r="C70" s="315"/>
      <c r="D70" s="315"/>
      <c r="E70" s="315"/>
      <c r="F70" s="315"/>
      <c r="G70" s="315"/>
      <c r="H70" s="315"/>
      <c r="I70" s="315"/>
      <c r="J70" s="315"/>
      <c r="K70" s="315"/>
      <c r="L70" s="315"/>
      <c r="M70" s="315"/>
    </row>
    <row r="71" spans="1:13" ht="13.5" thickBot="1">
      <c r="A71" s="316" t="s">
        <v>85</v>
      </c>
      <c r="B71" s="316"/>
      <c r="C71" s="316"/>
      <c r="D71" s="316"/>
      <c r="E71" s="316"/>
      <c r="F71" s="316"/>
      <c r="G71" s="316"/>
      <c r="H71" s="316"/>
      <c r="I71" s="316"/>
      <c r="J71" s="316"/>
      <c r="K71" s="316"/>
      <c r="L71" s="316"/>
      <c r="M71" s="316"/>
    </row>
    <row r="72" spans="1:13" ht="15.75" hidden="1" customHeight="1">
      <c r="A72" s="41" t="s">
        <v>53</v>
      </c>
      <c r="B72" s="41" t="s">
        <v>74</v>
      </c>
      <c r="C72" s="41" t="s">
        <v>53</v>
      </c>
      <c r="D72" s="213"/>
      <c r="E72" s="41" t="s">
        <v>54</v>
      </c>
      <c r="F72" s="41"/>
      <c r="G72" s="213"/>
      <c r="H72" s="213"/>
      <c r="I72" s="213"/>
      <c r="J72" s="213"/>
      <c r="K72" s="213"/>
      <c r="L72" s="213"/>
      <c r="M72" s="213"/>
    </row>
    <row r="73" spans="1:13" ht="15" hidden="1" customHeight="1">
      <c r="A73" s="43">
        <f>D63</f>
        <v>0</v>
      </c>
      <c r="B73" s="44">
        <f>A73</f>
        <v>0</v>
      </c>
      <c r="C73" s="45">
        <f>IF(A73-INT(A73)&lt;0.125,INT(A73),IF(A73-INT(A73)&lt;0.375,INT(A73)+0.1,IF(A73-INT(A73)&lt;0.625,INT(A73)+0.2,IF(A73-INT(A73)&lt;0.875,INT(A73)+0.3,INT(A73)+1))))</f>
        <v>0</v>
      </c>
      <c r="D73" s="213"/>
      <c r="E73" s="63">
        <f>ROUND(C63*F73,2)</f>
        <v>0</v>
      </c>
      <c r="F73" s="44">
        <f>IF(C73-INT(C73)=0,INT(C73),IF(C73-INT(C73)&lt;0.19,INT(C73)+0.25,IF(C73-INT(C73)&lt;0.29,INT(C73)+0.5,IF(C73-INT(C73)&lt;0.31,INT(C73)+0.75,INT(C73)))))</f>
        <v>0</v>
      </c>
      <c r="G73" s="64"/>
      <c r="H73" s="213" t="s">
        <v>86</v>
      </c>
      <c r="I73" s="65"/>
      <c r="J73" s="59">
        <v>1</v>
      </c>
      <c r="K73" s="59">
        <v>6</v>
      </c>
      <c r="L73" s="213"/>
      <c r="M73" s="213"/>
    </row>
    <row r="74" spans="1:13" ht="15" hidden="1" customHeight="1">
      <c r="A74" s="43">
        <f>D64</f>
        <v>0</v>
      </c>
      <c r="B74" s="44">
        <f>IF(A74&gt;1920,1920/4,A74/4)</f>
        <v>0</v>
      </c>
      <c r="C74" s="45">
        <f>IF(B74-INT(B74)&lt;0.125,INT(B74),IF(B74-INT(B74)&lt;0.375,INT(B74)+0.1,IF(B74-INT(B74)&lt;0.625,INT(B74)+0.2,IF(B74-INT(B74)&lt;0.875,INT(B74)+0.3,INT(B74)+1))))</f>
        <v>0</v>
      </c>
      <c r="D74" s="213"/>
      <c r="E74" s="63">
        <f>ROUND(C64*F74,2)</f>
        <v>0</v>
      </c>
      <c r="F74" s="44">
        <f>IF(C74-INT(C74)=0,INT(C74),IF(C74-INT(C74)&lt;0.19,INT(C74)+0.25,IF(C74-INT(C74)&lt;0.29,INT(C74)+0.5,IF(C74-INT(C74)&lt;0.31,INT(C74)+0.75,INT(C74)))))</f>
        <v>0</v>
      </c>
      <c r="G74" s="64"/>
      <c r="H74" s="64" t="s">
        <v>87</v>
      </c>
      <c r="I74" s="65" t="s">
        <v>88</v>
      </c>
      <c r="J74" s="59">
        <v>2</v>
      </c>
      <c r="K74" s="59">
        <v>7</v>
      </c>
      <c r="L74" s="213"/>
      <c r="M74" s="213"/>
    </row>
    <row r="75" spans="1:13" ht="15.75" hidden="1" customHeight="1">
      <c r="A75" s="43">
        <f>D65</f>
        <v>0</v>
      </c>
      <c r="B75" s="44">
        <f>IF(A75&gt;1920,1920/8,A75/8)</f>
        <v>0</v>
      </c>
      <c r="C75" s="45">
        <f>IF(B75-INT(B75)&lt;0.125,INT(B75),IF(B75-INT(B75)&lt;0.375,INT(B75)+0.1,IF(B75-INT(B75)&lt;0.625,INT(B75)+0.2,IF(B75-INT(B75)&lt;0.875,INT(B75)+0.3,INT(B75)+1))))</f>
        <v>0</v>
      </c>
      <c r="D75" s="213"/>
      <c r="E75" s="63">
        <f>ROUND(C65*F75,2)</f>
        <v>0</v>
      </c>
      <c r="F75" s="44">
        <f>IF(C75-INT(C75)=0,INT(C75),IF(C75-INT(C75)&lt;0.19,INT(C75)+0.25,IF(C75-INT(C75)&lt;0.29,INT(C75)+0.5,IF(C75-INT(C75)&lt;0.31,INT(C75)+0.75,INT(C75)))))</f>
        <v>0</v>
      </c>
      <c r="G75" s="64"/>
      <c r="H75" s="213" t="s">
        <v>89</v>
      </c>
      <c r="I75" s="213"/>
      <c r="J75" s="59">
        <v>3</v>
      </c>
      <c r="K75" s="59">
        <v>8</v>
      </c>
      <c r="L75" s="213"/>
      <c r="M75" s="213"/>
    </row>
    <row r="76" spans="1:13" ht="15" hidden="1">
      <c r="A76" s="43">
        <f>D66</f>
        <v>0</v>
      </c>
      <c r="B76" s="44">
        <f>A76</f>
        <v>0</v>
      </c>
      <c r="C76" s="45">
        <f>IF(B76-INT(B76)&lt;0.125,INT(B76),IF(B76-INT(B76)&lt;0.375,INT(B76)+0.1,IF(B76-INT(B76)&lt;0.625,INT(B76)+0.2,IF(B76-INT(B76)&lt;0.875,INT(B76)+0.3,INT(B76)+1))))</f>
        <v>0</v>
      </c>
      <c r="D76" s="213"/>
      <c r="E76" s="63">
        <f>ROUND(C66*F76,2)</f>
        <v>0</v>
      </c>
      <c r="F76" s="44">
        <f>IF(C76-INT(C76)=0,INT(C76),IF(C76-INT(C76)&lt;0.19,INT(C76)+0.25,IF(C76-INT(C76)&lt;0.29,INT(C76)+0.5,IF(C76-INT(C76)&lt;0.31,INT(C76)+0.75,INT(C76)))))</f>
        <v>0</v>
      </c>
      <c r="G76" s="64"/>
      <c r="H76" s="213"/>
      <c r="I76" s="213"/>
      <c r="J76" s="59">
        <v>4</v>
      </c>
      <c r="K76" s="59">
        <v>9</v>
      </c>
      <c r="L76" s="213"/>
      <c r="M76" s="213"/>
    </row>
    <row r="77" spans="1:13" ht="15.75" hidden="1" thickBot="1">
      <c r="A77" s="43">
        <f>D67</f>
        <v>0</v>
      </c>
      <c r="B77" s="44">
        <f>A77</f>
        <v>0</v>
      </c>
      <c r="C77" s="45">
        <f>IF(A77-INT(A77)&lt;0.125,INT(A77),IF(A77-INT(A77)&lt;0.375,INT(A77)+0.1,IF(A77-INT(A77)&lt;0.625,INT(A77)+0.2,IF(A77-INT(A77)&lt;0.875,INT(A77)+0.3,INT(A77)+1))))</f>
        <v>0</v>
      </c>
      <c r="D77" s="213"/>
      <c r="E77" s="63">
        <f>ROUND(C67*F77,2)</f>
        <v>0</v>
      </c>
      <c r="F77" s="44">
        <f>IF(C77-INT(C77)=0,INT(C77),IF(C77-INT(C77)&lt;0.19,INT(C77)+0.25,IF(C77-INT(C77)&lt;0.29,INT(C77)+0.5,IF(C77-INT(C77)&lt;0.31,INT(C77)+0.75,INT(C77)))))</f>
        <v>0</v>
      </c>
      <c r="G77" s="64"/>
      <c r="H77" s="2"/>
      <c r="I77" s="4"/>
      <c r="J77" s="66">
        <v>5</v>
      </c>
      <c r="K77" s="59">
        <v>10</v>
      </c>
      <c r="L77" s="214"/>
      <c r="M77" s="214"/>
    </row>
    <row r="78" spans="1:13" s="160" customFormat="1" ht="17.45" customHeight="1" thickBot="1">
      <c r="A78" s="317" t="s">
        <v>90</v>
      </c>
      <c r="B78" s="318"/>
      <c r="C78" s="318"/>
      <c r="D78" s="318"/>
      <c r="E78" s="318"/>
      <c r="F78" s="318"/>
      <c r="G78" s="318"/>
      <c r="H78" s="318"/>
      <c r="I78" s="318"/>
      <c r="J78" s="318"/>
      <c r="K78" s="318"/>
      <c r="L78" s="318"/>
      <c r="M78" s="319"/>
    </row>
    <row r="79" spans="1:13" ht="13.5" thickBot="1">
      <c r="A79" s="298"/>
      <c r="B79" s="298"/>
      <c r="C79" s="298"/>
      <c r="D79" s="298"/>
      <c r="E79" s="298"/>
      <c r="F79" s="298"/>
      <c r="G79" s="298"/>
      <c r="H79" s="298"/>
      <c r="I79" s="298"/>
      <c r="J79" s="298"/>
      <c r="K79" s="298"/>
      <c r="L79" s="298"/>
      <c r="M79" s="298"/>
    </row>
    <row r="80" spans="1:13" ht="16.7" customHeight="1" thickBot="1">
      <c r="A80" s="303" t="s">
        <v>76</v>
      </c>
      <c r="B80" s="304"/>
      <c r="C80" s="67" t="s">
        <v>69</v>
      </c>
      <c r="D80" s="223" t="s">
        <v>52</v>
      </c>
      <c r="E80" s="68" t="s">
        <v>53</v>
      </c>
      <c r="F80" s="69" t="s">
        <v>54</v>
      </c>
      <c r="G80" s="70" t="s">
        <v>55</v>
      </c>
      <c r="H80" s="71"/>
      <c r="I80" s="72"/>
      <c r="J80" s="72"/>
      <c r="K80" s="73"/>
      <c r="L80" s="73"/>
      <c r="M80" s="73"/>
    </row>
    <row r="81" spans="1:13" ht="17.100000000000001" customHeight="1">
      <c r="A81" s="305" t="s">
        <v>235</v>
      </c>
      <c r="B81" s="306"/>
      <c r="C81" s="169">
        <f>IF(D81&gt;0,IF(H38&gt;0,H38,H41),0)</f>
        <v>0</v>
      </c>
      <c r="D81" s="74"/>
      <c r="E81" s="175">
        <f>C85</f>
        <v>0</v>
      </c>
      <c r="F81" s="178">
        <f>E85</f>
        <v>0</v>
      </c>
      <c r="G81" s="75">
        <v>3</v>
      </c>
      <c r="H81" s="71"/>
      <c r="I81" s="72"/>
      <c r="J81" s="72"/>
      <c r="K81" s="76"/>
      <c r="L81" s="76"/>
      <c r="M81" s="76"/>
    </row>
    <row r="82" spans="1:13" ht="17.100000000000001" customHeight="1">
      <c r="A82" s="294" t="s">
        <v>91</v>
      </c>
      <c r="B82" s="295"/>
      <c r="C82" s="169">
        <f>IF(D82&gt;0,IF(H38&gt;0,H38,H41),0)</f>
        <v>0</v>
      </c>
      <c r="D82" s="74"/>
      <c r="E82" s="176">
        <f>C86</f>
        <v>0</v>
      </c>
      <c r="F82" s="178">
        <f>E86</f>
        <v>0</v>
      </c>
      <c r="G82" s="77">
        <v>4</v>
      </c>
      <c r="H82" s="78"/>
      <c r="I82" s="79"/>
      <c r="J82" s="72"/>
      <c r="K82" s="79"/>
      <c r="L82" s="79"/>
      <c r="M82" s="79"/>
    </row>
    <row r="83" spans="1:13" ht="17.100000000000001" customHeight="1">
      <c r="A83" s="294" t="s">
        <v>234</v>
      </c>
      <c r="B83" s="295"/>
      <c r="C83" s="169">
        <f>IF(D83&gt;0,IF(H39&gt;0,H39,),0)</f>
        <v>0</v>
      </c>
      <c r="D83" s="74"/>
      <c r="E83" s="176">
        <f>J85</f>
        <v>0</v>
      </c>
      <c r="F83" s="178">
        <f>K85</f>
        <v>0</v>
      </c>
      <c r="G83" s="75">
        <v>3</v>
      </c>
      <c r="H83" s="39"/>
      <c r="I83" s="39"/>
      <c r="J83" s="39"/>
      <c r="K83" s="73"/>
      <c r="L83" s="73"/>
      <c r="M83" s="73"/>
    </row>
    <row r="84" spans="1:13" ht="17.100000000000001" hidden="1" customHeight="1">
      <c r="A84" s="299"/>
      <c r="B84" s="300"/>
      <c r="C84" s="172"/>
      <c r="D84" s="80"/>
      <c r="E84" s="260"/>
      <c r="F84" s="179"/>
      <c r="G84" s="77"/>
      <c r="H84" s="39"/>
      <c r="I84" s="81"/>
      <c r="J84" s="81"/>
      <c r="K84" s="71"/>
      <c r="L84" s="71"/>
      <c r="M84" s="82"/>
    </row>
    <row r="85" spans="1:13" ht="17.100000000000001" hidden="1" customHeight="1">
      <c r="A85" s="83">
        <f>D81</f>
        <v>0</v>
      </c>
      <c r="B85" s="84">
        <f>INT(A85)+ROUND((A85-INT(A85))*0.6,2)</f>
        <v>0</v>
      </c>
      <c r="C85" s="173">
        <f>IF(A85-INT(A85)&lt;0.125,INT(A85),IF(A85-INT(A85)&lt;0.375,INT(A85)+0.1,IF(A85-INT(A85)&lt;0.625,INT(A85)+0.2,IF(A85-INT(A85)&lt;0.875,INT(A85)+0.3,INT(A85)+1))))</f>
        <v>0</v>
      </c>
      <c r="D85" s="80"/>
      <c r="E85" s="260">
        <f>ROUND(C81*F85,2)</f>
        <v>0</v>
      </c>
      <c r="F85" s="180">
        <f>IF(C85-INT(C85)=0,INT(C85),IF(C85-INT(C85)&lt;0.19,INT(C85)+0.25,IF(C85-INT(C85)&lt;0.29,INT(C85)+0.5,IF(C85-INT(C85)&lt;0.31,INT(C85)+0.75,INT(C85)))))</f>
        <v>0</v>
      </c>
      <c r="G85" s="86"/>
      <c r="H85" s="87">
        <f>D83</f>
        <v>0</v>
      </c>
      <c r="I85" s="84">
        <f>INT(H85)+ROUND((H85-INT(H85))*0.6,2)</f>
        <v>0</v>
      </c>
      <c r="J85" s="85">
        <f>IF(H85-INT(H85)&lt;0.125,INT(H85),IF(H85-INT(H85)&lt;0.375,INT(H85)+0.1,IF(H85-INT(H85)&lt;0.625,INT(H85)+0.2,IF(H85-INT(H85)&lt;0.875,INT(H85)+0.3,INT(H85)+1))))</f>
        <v>0</v>
      </c>
      <c r="K85" s="136">
        <f>ROUND(C83*L85,2)</f>
        <v>0</v>
      </c>
      <c r="L85" s="137">
        <f>IF(J85-INT(J85)=0,INT(J85),IF(J85-INT(J85)&lt;0.19,INT(J85)+0.25,IF(J85-INT(J85)&lt;0.29,INT(J85)+0.5,IF(J85-INT(J85)&lt;0.31,INT(J85)+0.75,INT(J85)))))</f>
        <v>0</v>
      </c>
      <c r="M85" s="210"/>
    </row>
    <row r="86" spans="1:13" ht="17.100000000000001" hidden="1" customHeight="1">
      <c r="A86" s="83">
        <f>D82</f>
        <v>0</v>
      </c>
      <c r="B86" s="84">
        <f>INT(A86)+ROUND((A86-INT(A86))*0.6,2)</f>
        <v>0</v>
      </c>
      <c r="C86" s="173">
        <f>IF(A86-INT(A86)&lt;0.125,INT(A86),IF(A86-INT(A86)&lt;0.375,INT(A86)+0.1,IF(A86-INT(A86)&lt;0.625,INT(A86)+0.2,IF(A86-INT(A86)&lt;0.875,INT(A86)+0.3,INT(A86)+1))))</f>
        <v>0</v>
      </c>
      <c r="D86" s="80"/>
      <c r="E86" s="261">
        <f>ROUND(C82*1.5*F86,2)</f>
        <v>0</v>
      </c>
      <c r="F86" s="180">
        <f>IF(C86-INT(C86)=0,INT(C86),IF(C86-INT(C86)&lt;0.19,INT(C86)+0.25,IF(C86-INT(C86)&lt;0.29,INT(C86)+0.5,IF(C86-INT(C86)&lt;0.31,INT(C86)+0.75,INT(C86)))))</f>
        <v>0</v>
      </c>
      <c r="G86" s="88"/>
      <c r="H86" s="87">
        <f>D87</f>
        <v>0</v>
      </c>
      <c r="I86" s="84">
        <f>INT(H86)+ROUND((H86-INT(H86))*0.6,2)</f>
        <v>0</v>
      </c>
      <c r="J86" s="85">
        <f>IF(H86-INT(H86)&lt;0.125,INT(H86),IF(H86-INT(H86)&lt;0.375,INT(H86)+0.1,IF(H86-INT(H86)&lt;0.625,INT(H86)+0.2,IF(H86-INT(H86)&lt;0.875,INT(H86)+0.3,INT(H86)+1))))</f>
        <v>0</v>
      </c>
      <c r="K86" s="136">
        <f>ROUND(C87*1.5*L86,2)</f>
        <v>0</v>
      </c>
      <c r="L86" s="137">
        <f>IF(J86-INT(J86)=0,INT(J86),IF(J86-INT(J86)&lt;0.19,INT(J86)+0.25,IF(J86-INT(J86)&lt;0.29,INT(J86)+0.5,IF(J86-INT(J86)&lt;0.31,INT(J86)+0.75,INT(J86)))))</f>
        <v>0</v>
      </c>
      <c r="M86" s="210"/>
    </row>
    <row r="87" spans="1:13" ht="17.100000000000001" customHeight="1" thickBot="1">
      <c r="A87" s="301" t="s">
        <v>92</v>
      </c>
      <c r="B87" s="302"/>
      <c r="C87" s="174">
        <f>IF(D87&gt;0,IF(H39&gt;0,H39,),0)</f>
        <v>0</v>
      </c>
      <c r="D87" s="89"/>
      <c r="E87" s="177">
        <f>J86</f>
        <v>0</v>
      </c>
      <c r="F87" s="181">
        <f>K86</f>
        <v>0</v>
      </c>
      <c r="G87" s="90">
        <v>4</v>
      </c>
      <c r="H87" s="219"/>
      <c r="I87" s="219"/>
      <c r="J87" s="91"/>
      <c r="K87" s="72"/>
      <c r="L87" s="72"/>
      <c r="M87" s="72"/>
    </row>
    <row r="88" spans="1:13" ht="17.100000000000001" customHeight="1" thickBot="1">
      <c r="A88" s="337"/>
      <c r="B88" s="337"/>
      <c r="C88" s="337"/>
      <c r="D88" s="338" t="s">
        <v>71</v>
      </c>
      <c r="E88" s="339"/>
      <c r="F88" s="182">
        <f>F81+F82+F83+F87</f>
        <v>0</v>
      </c>
      <c r="G88" s="340"/>
      <c r="H88" s="340"/>
      <c r="I88" s="39"/>
      <c r="J88" s="39"/>
      <c r="K88" s="73"/>
      <c r="L88" s="73"/>
      <c r="M88" s="71"/>
    </row>
    <row r="89" spans="1:13" ht="13.5" thickBot="1">
      <c r="A89" s="342"/>
      <c r="B89" s="342"/>
      <c r="C89" s="342"/>
      <c r="D89" s="342"/>
      <c r="E89" s="342"/>
      <c r="F89" s="342"/>
      <c r="G89" s="342"/>
      <c r="H89" s="342"/>
      <c r="I89" s="342"/>
      <c r="J89" s="342"/>
      <c r="K89" s="342"/>
      <c r="L89" s="342"/>
      <c r="M89" s="342"/>
    </row>
    <row r="90" spans="1:13" s="160" customFormat="1" ht="17.45" customHeight="1" thickBot="1">
      <c r="A90" s="312" t="s">
        <v>293</v>
      </c>
      <c r="B90" s="320"/>
      <c r="C90" s="320"/>
      <c r="D90" s="320"/>
      <c r="E90" s="320"/>
      <c r="F90" s="320"/>
      <c r="G90" s="320"/>
      <c r="H90" s="320"/>
      <c r="I90" s="320"/>
      <c r="J90" s="320"/>
      <c r="K90" s="320"/>
      <c r="L90" s="320"/>
      <c r="M90" s="321"/>
    </row>
    <row r="91" spans="1:13" ht="13.5" thickBot="1">
      <c r="A91" s="298"/>
      <c r="B91" s="298"/>
      <c r="C91" s="298"/>
      <c r="D91" s="298"/>
      <c r="E91" s="298"/>
      <c r="F91" s="298"/>
      <c r="G91" s="298"/>
      <c r="H91" s="298"/>
      <c r="I91" s="298"/>
      <c r="J91" s="298"/>
      <c r="K91" s="298"/>
      <c r="L91" s="298"/>
      <c r="M91" s="298"/>
    </row>
    <row r="92" spans="1:13" ht="16.7" customHeight="1" thickBot="1">
      <c r="A92" s="327" t="s">
        <v>1</v>
      </c>
      <c r="B92" s="328"/>
      <c r="C92" s="92" t="s">
        <v>93</v>
      </c>
      <c r="D92" s="93" t="s">
        <v>55</v>
      </c>
      <c r="E92" s="92" t="s">
        <v>94</v>
      </c>
      <c r="F92" s="2"/>
      <c r="G92" s="329" t="s">
        <v>95</v>
      </c>
      <c r="H92" s="330"/>
      <c r="I92" s="331"/>
      <c r="J92" s="94" t="s">
        <v>324</v>
      </c>
      <c r="K92" s="95"/>
      <c r="L92" s="332" t="s">
        <v>96</v>
      </c>
      <c r="M92" s="333"/>
    </row>
    <row r="93" spans="1:13" ht="16.7" customHeight="1" thickBot="1">
      <c r="A93" s="322" t="s">
        <v>97</v>
      </c>
      <c r="B93" s="323"/>
      <c r="C93" s="183"/>
      <c r="D93" s="96">
        <v>1</v>
      </c>
      <c r="E93" s="184">
        <f>C93</f>
        <v>0</v>
      </c>
      <c r="F93" s="2"/>
      <c r="G93" s="308" t="s">
        <v>98</v>
      </c>
      <c r="H93" s="309"/>
      <c r="I93" s="310"/>
      <c r="J93" s="282"/>
      <c r="K93" s="73"/>
      <c r="L93" s="151"/>
      <c r="M93" s="156" t="s">
        <v>99</v>
      </c>
    </row>
    <row r="94" spans="1:13" ht="16.7" customHeight="1" thickBot="1">
      <c r="A94" s="234" t="s">
        <v>1</v>
      </c>
      <c r="B94" s="235"/>
      <c r="C94" s="92" t="s">
        <v>93</v>
      </c>
      <c r="D94" s="93" t="s">
        <v>55</v>
      </c>
      <c r="E94" s="92" t="s">
        <v>94</v>
      </c>
      <c r="F94" s="98"/>
      <c r="G94" s="341" t="s">
        <v>100</v>
      </c>
      <c r="H94" s="341"/>
      <c r="I94" s="341"/>
      <c r="J94" s="341"/>
      <c r="K94" s="95"/>
      <c r="L94" s="152"/>
      <c r="M94" s="156" t="s">
        <v>101</v>
      </c>
    </row>
    <row r="95" spans="1:13" ht="16.7" customHeight="1" thickBot="1">
      <c r="A95" s="322" t="s">
        <v>103</v>
      </c>
      <c r="B95" s="323"/>
      <c r="C95" s="183"/>
      <c r="D95" s="96">
        <v>1</v>
      </c>
      <c r="E95" s="184">
        <f>C95</f>
        <v>0</v>
      </c>
      <c r="F95" s="2"/>
      <c r="G95" s="334" t="s">
        <v>95</v>
      </c>
      <c r="H95" s="335"/>
      <c r="I95" s="336"/>
      <c r="J95" s="94" t="s">
        <v>324</v>
      </c>
      <c r="K95" s="95"/>
      <c r="L95" s="152"/>
      <c r="M95" s="157" t="s">
        <v>102</v>
      </c>
    </row>
    <row r="96" spans="1:13" ht="16.7" customHeight="1" thickBot="1">
      <c r="A96" s="379" t="s">
        <v>1</v>
      </c>
      <c r="B96" s="380"/>
      <c r="C96" s="92" t="s">
        <v>93</v>
      </c>
      <c r="D96" s="93" t="s">
        <v>55</v>
      </c>
      <c r="E96" s="92" t="s">
        <v>94</v>
      </c>
      <c r="F96" s="2"/>
      <c r="G96" s="308" t="s">
        <v>104</v>
      </c>
      <c r="H96" s="309"/>
      <c r="I96" s="310"/>
      <c r="J96" s="282"/>
      <c r="K96" s="73"/>
      <c r="L96" s="152"/>
      <c r="M96" s="158" t="s">
        <v>105</v>
      </c>
    </row>
    <row r="97" spans="1:13" ht="16.7" customHeight="1" thickBot="1">
      <c r="A97" s="322" t="s">
        <v>108</v>
      </c>
      <c r="B97" s="323"/>
      <c r="C97" s="183"/>
      <c r="D97" s="96">
        <v>1</v>
      </c>
      <c r="E97" s="184">
        <f>C97</f>
        <v>0</v>
      </c>
      <c r="F97" s="2"/>
      <c r="G97" s="2"/>
      <c r="H97" s="2"/>
      <c r="I97" s="2"/>
      <c r="J97" s="2"/>
      <c r="K97" s="95"/>
      <c r="L97" s="153"/>
      <c r="M97" s="158" t="s">
        <v>106</v>
      </c>
    </row>
    <row r="98" spans="1:13" ht="16.7" customHeight="1" thickBot="1">
      <c r="A98" s="234" t="s">
        <v>1</v>
      </c>
      <c r="B98" s="195"/>
      <c r="C98" s="92" t="s">
        <v>93</v>
      </c>
      <c r="D98" s="93" t="s">
        <v>55</v>
      </c>
      <c r="E98" s="92" t="s">
        <v>94</v>
      </c>
      <c r="F98" s="99"/>
      <c r="G98" s="334" t="s">
        <v>95</v>
      </c>
      <c r="H98" s="335"/>
      <c r="I98" s="336"/>
      <c r="J98" s="94" t="s">
        <v>324</v>
      </c>
      <c r="K98" s="95"/>
      <c r="L98" s="154"/>
      <c r="M98" s="158" t="s">
        <v>107</v>
      </c>
    </row>
    <row r="99" spans="1:13" ht="16.7" customHeight="1" thickBot="1">
      <c r="A99" s="197" t="s">
        <v>228</v>
      </c>
      <c r="B99" s="283"/>
      <c r="C99" s="196"/>
      <c r="D99" s="96">
        <v>1</v>
      </c>
      <c r="E99" s="184">
        <f>C99</f>
        <v>0</v>
      </c>
      <c r="F99" s="2"/>
      <c r="G99" s="324"/>
      <c r="H99" s="325"/>
      <c r="I99" s="326"/>
      <c r="J99" s="282"/>
      <c r="K99" s="95"/>
      <c r="L99" s="155"/>
      <c r="M99" s="159" t="s">
        <v>109</v>
      </c>
    </row>
    <row r="100" spans="1:13" ht="16.7" customHeight="1" thickBot="1">
      <c r="A100" s="5"/>
      <c r="B100" s="5"/>
      <c r="C100" s="5"/>
      <c r="D100" s="97" t="s">
        <v>67</v>
      </c>
      <c r="E100" s="185">
        <f>E93+E95+E97+E99</f>
        <v>0</v>
      </c>
      <c r="F100" s="2"/>
      <c r="G100" s="2"/>
      <c r="H100" s="2"/>
      <c r="I100" s="100"/>
      <c r="J100" s="100"/>
      <c r="K100" s="101"/>
      <c r="L100" s="101"/>
      <c r="M100" s="101"/>
    </row>
    <row r="101" spans="1:13" ht="13.5" thickBot="1">
      <c r="A101" s="222"/>
      <c r="B101" s="222"/>
      <c r="C101" s="222"/>
      <c r="D101" s="222"/>
      <c r="E101" s="2"/>
      <c r="F101" s="2"/>
      <c r="G101" s="2"/>
      <c r="H101" s="2"/>
      <c r="I101" s="2"/>
      <c r="J101" s="2"/>
      <c r="K101" s="2"/>
      <c r="L101" s="95"/>
      <c r="M101" s="214"/>
    </row>
    <row r="102" spans="1:13" s="160" customFormat="1" ht="21" thickBot="1">
      <c r="A102" s="312" t="s">
        <v>110</v>
      </c>
      <c r="B102" s="313"/>
      <c r="C102" s="313"/>
      <c r="D102" s="313"/>
      <c r="E102" s="313"/>
      <c r="F102" s="313"/>
      <c r="G102" s="313"/>
      <c r="H102" s="313"/>
      <c r="I102" s="313"/>
      <c r="J102" s="313"/>
      <c r="K102" s="313"/>
      <c r="L102" s="313"/>
      <c r="M102" s="314"/>
    </row>
    <row r="103" spans="1:13" ht="13.5" thickBot="1">
      <c r="A103" s="221"/>
      <c r="B103" s="221"/>
      <c r="C103" s="221"/>
      <c r="D103" s="221"/>
      <c r="E103" s="221"/>
      <c r="F103" s="221"/>
      <c r="G103" s="221"/>
      <c r="H103" s="221"/>
      <c r="I103" s="221"/>
      <c r="J103" s="221"/>
      <c r="K103" s="221"/>
      <c r="L103" s="221"/>
      <c r="M103" s="221"/>
    </row>
    <row r="104" spans="1:13" ht="17.45" customHeight="1" thickBot="1">
      <c r="A104" s="93" t="s">
        <v>76</v>
      </c>
      <c r="B104" s="102" t="s">
        <v>111</v>
      </c>
      <c r="C104" s="102" t="s">
        <v>112</v>
      </c>
      <c r="D104" s="102" t="s">
        <v>113</v>
      </c>
      <c r="E104" s="92" t="s">
        <v>114</v>
      </c>
      <c r="F104" s="103" t="s">
        <v>115</v>
      </c>
      <c r="G104" s="104" t="s">
        <v>54</v>
      </c>
      <c r="H104" s="138" t="s">
        <v>55</v>
      </c>
      <c r="I104" s="4"/>
      <c r="J104" s="4"/>
      <c r="K104" s="95"/>
      <c r="L104" s="95"/>
      <c r="M104" s="95"/>
    </row>
    <row r="105" spans="1:13" ht="17.45" customHeight="1" thickBot="1">
      <c r="A105" s="286" t="s">
        <v>116</v>
      </c>
      <c r="B105" s="186"/>
      <c r="C105" s="187"/>
      <c r="D105" s="188"/>
      <c r="E105" s="278">
        <f>IF(D105=0,0,ROUND(B105/D105,2))</f>
        <v>0</v>
      </c>
      <c r="F105" s="189"/>
      <c r="G105" s="190">
        <f>IF(F105=D105,B105,IF(F105&lt;D105,(F105/D105)*B105))</f>
        <v>0</v>
      </c>
      <c r="H105" s="139">
        <v>1</v>
      </c>
      <c r="I105" s="4"/>
      <c r="J105" s="95"/>
      <c r="K105" s="98"/>
      <c r="L105" s="98"/>
      <c r="M105" s="98"/>
    </row>
    <row r="106" spans="1:13" ht="17.45" customHeight="1" thickBot="1">
      <c r="A106" s="285" t="s">
        <v>116</v>
      </c>
      <c r="B106" s="191"/>
      <c r="C106" s="192"/>
      <c r="D106" s="206"/>
      <c r="E106" s="279">
        <f>IF(D106=0,0,ROUND(B106/D106,2))</f>
        <v>0</v>
      </c>
      <c r="F106" s="193"/>
      <c r="G106" s="287">
        <f>IF(F106=D106,B106,IF(F106&lt;D106,(F106/D106)*B106))</f>
        <v>0</v>
      </c>
      <c r="H106" s="140">
        <v>1</v>
      </c>
      <c r="I106" s="257" t="s">
        <v>67</v>
      </c>
      <c r="J106" s="150">
        <f>G105+G106</f>
        <v>0</v>
      </c>
      <c r="K106" s="105"/>
      <c r="L106" s="105"/>
      <c r="M106" s="105"/>
    </row>
    <row r="107" spans="1:13" ht="13.5" thickBot="1">
      <c r="A107" s="106"/>
      <c r="B107" s="6"/>
      <c r="C107" s="24"/>
      <c r="D107" s="24"/>
      <c r="E107" s="24"/>
      <c r="F107" s="24"/>
      <c r="G107" s="24"/>
      <c r="H107" s="24"/>
      <c r="I107" s="107"/>
      <c r="J107" s="107"/>
      <c r="K107" s="108"/>
      <c r="L107" s="108"/>
      <c r="M107" s="108"/>
    </row>
    <row r="108" spans="1:13" s="256" customFormat="1" ht="17.45" customHeight="1" thickBot="1">
      <c r="A108" s="312" t="s">
        <v>117</v>
      </c>
      <c r="B108" s="313"/>
      <c r="C108" s="313"/>
      <c r="D108" s="313"/>
      <c r="E108" s="313"/>
      <c r="F108" s="313"/>
      <c r="G108" s="313"/>
      <c r="H108" s="313"/>
      <c r="I108" s="313"/>
      <c r="J108" s="313"/>
      <c r="K108" s="313"/>
      <c r="L108" s="313"/>
      <c r="M108" s="314"/>
    </row>
    <row r="109" spans="1:13">
      <c r="A109" s="6"/>
      <c r="B109" s="6"/>
      <c r="C109" s="6"/>
      <c r="D109" s="6"/>
      <c r="E109" s="6"/>
      <c r="F109" s="6"/>
      <c r="G109" s="6"/>
      <c r="H109" s="6"/>
      <c r="I109" s="6"/>
      <c r="J109" s="373" t="s">
        <v>118</v>
      </c>
      <c r="K109" s="374"/>
      <c r="L109" s="374"/>
      <c r="M109" s="375"/>
    </row>
    <row r="110" spans="1:13" ht="17.100000000000001" customHeight="1" thickBot="1">
      <c r="A110" s="6"/>
      <c r="B110" s="6"/>
      <c r="C110" s="6"/>
      <c r="D110" s="6"/>
      <c r="E110" s="6"/>
      <c r="F110" s="6"/>
      <c r="G110" s="6"/>
      <c r="H110" s="6"/>
      <c r="I110" s="6"/>
      <c r="J110" s="376"/>
      <c r="K110" s="377"/>
      <c r="L110" s="377"/>
      <c r="M110" s="378"/>
    </row>
    <row r="111" spans="1:13" ht="17.100000000000001" customHeight="1">
      <c r="A111" s="6" t="s">
        <v>236</v>
      </c>
      <c r="B111" s="307"/>
      <c r="C111" s="307"/>
      <c r="D111" s="307"/>
      <c r="E111" s="281" t="s">
        <v>12</v>
      </c>
      <c r="F111" s="307"/>
      <c r="G111" s="307"/>
      <c r="H111" s="5"/>
      <c r="I111" s="5"/>
      <c r="J111" s="444" t="s">
        <v>119</v>
      </c>
      <c r="K111" s="445"/>
      <c r="L111" s="445"/>
      <c r="M111" s="446"/>
    </row>
    <row r="112" spans="1:13" ht="17.100000000000001" customHeight="1" thickBot="1">
      <c r="A112" s="6"/>
      <c r="B112" s="222"/>
      <c r="C112" s="222"/>
      <c r="D112" s="5"/>
      <c r="E112" s="24"/>
      <c r="F112" s="222"/>
      <c r="G112" s="222"/>
      <c r="H112" s="5"/>
      <c r="I112" s="5"/>
      <c r="J112" s="447"/>
      <c r="K112" s="448"/>
      <c r="L112" s="448"/>
      <c r="M112" s="449"/>
    </row>
    <row r="113" spans="1:13" ht="17.100000000000001" customHeight="1">
      <c r="A113" s="6"/>
      <c r="B113" s="290"/>
      <c r="C113" s="290"/>
      <c r="D113" s="5"/>
      <c r="E113" s="24"/>
      <c r="F113" s="290"/>
      <c r="G113" s="290"/>
      <c r="H113" s="5"/>
      <c r="I113" s="5"/>
      <c r="J113" s="293"/>
      <c r="K113" s="293"/>
      <c r="L113" s="293"/>
      <c r="M113" s="293"/>
    </row>
    <row r="114" spans="1:13" ht="6.6" customHeight="1">
      <c r="A114" s="6"/>
      <c r="B114" s="280"/>
      <c r="C114" s="280"/>
      <c r="D114" s="5"/>
      <c r="E114" s="24"/>
      <c r="F114" s="280"/>
      <c r="G114" s="280"/>
      <c r="H114" s="5"/>
      <c r="I114" s="5"/>
      <c r="J114" s="280"/>
      <c r="K114" s="280"/>
      <c r="L114" s="280"/>
      <c r="M114" s="280"/>
    </row>
    <row r="115" spans="1:13" ht="17.100000000000001" customHeight="1">
      <c r="A115" s="6" t="s">
        <v>120</v>
      </c>
      <c r="B115" s="307"/>
      <c r="C115" s="307"/>
      <c r="D115" s="307"/>
      <c r="E115" s="281" t="s">
        <v>12</v>
      </c>
      <c r="F115" s="307"/>
      <c r="G115" s="307"/>
      <c r="H115" s="5"/>
      <c r="I115" s="5"/>
      <c r="J115" s="5"/>
      <c r="K115" s="311"/>
      <c r="L115" s="311"/>
      <c r="M115" s="311"/>
    </row>
    <row r="116" spans="1:13">
      <c r="A116" s="99"/>
      <c r="B116" s="222"/>
      <c r="C116" s="222"/>
      <c r="D116" s="6"/>
      <c r="E116" s="6"/>
      <c r="F116" s="222"/>
      <c r="G116" s="222"/>
      <c r="H116" s="6"/>
      <c r="I116" s="222"/>
      <c r="J116" s="222"/>
      <c r="K116" s="222"/>
      <c r="L116" s="222"/>
      <c r="M116" s="222"/>
    </row>
    <row r="117" spans="1:13" hidden="1">
      <c r="A117" s="99"/>
      <c r="B117" s="222"/>
      <c r="C117" s="222"/>
      <c r="D117" s="6"/>
      <c r="E117" s="6"/>
      <c r="F117" s="222"/>
      <c r="G117" s="222"/>
      <c r="H117" s="222"/>
      <c r="I117" s="222"/>
      <c r="J117" s="222"/>
      <c r="K117" s="222"/>
      <c r="L117" s="222"/>
      <c r="M117" s="222"/>
    </row>
    <row r="118" spans="1:13" s="210" customFormat="1" hidden="1">
      <c r="A118" s="99"/>
      <c r="B118" s="222"/>
      <c r="C118" s="214" t="s">
        <v>121</v>
      </c>
      <c r="D118" s="3" t="s">
        <v>122</v>
      </c>
      <c r="E118" s="3" t="s">
        <v>113</v>
      </c>
      <c r="F118" s="109" t="s">
        <v>122</v>
      </c>
      <c r="G118" s="108" t="s">
        <v>123</v>
      </c>
      <c r="H118" s="110" t="s">
        <v>111</v>
      </c>
      <c r="I118" s="111"/>
      <c r="J118" s="3" t="s">
        <v>124</v>
      </c>
      <c r="K118" s="1"/>
      <c r="L118" s="3" t="s">
        <v>125</v>
      </c>
      <c r="M118" s="3" t="s">
        <v>126</v>
      </c>
    </row>
    <row r="119" spans="1:13" s="210" customFormat="1" hidden="1">
      <c r="A119" s="99"/>
      <c r="B119" s="222"/>
      <c r="C119" s="214"/>
      <c r="D119" s="3"/>
      <c r="E119" s="3"/>
      <c r="F119" s="112"/>
      <c r="G119" s="111"/>
      <c r="H119" s="113"/>
      <c r="I119" s="114"/>
      <c r="J119" s="1"/>
      <c r="K119" s="1"/>
      <c r="L119" s="1"/>
      <c r="M119" s="6"/>
    </row>
    <row r="120" spans="1:13" s="210" customFormat="1" hidden="1">
      <c r="A120" s="99"/>
      <c r="B120" s="1"/>
      <c r="C120" s="218">
        <v>2016</v>
      </c>
      <c r="D120" s="115">
        <v>2016</v>
      </c>
      <c r="E120" s="115">
        <v>2016</v>
      </c>
      <c r="F120" s="112">
        <v>160</v>
      </c>
      <c r="G120" s="111">
        <v>20</v>
      </c>
      <c r="H120" s="116">
        <v>20</v>
      </c>
      <c r="I120" s="111"/>
      <c r="J120" s="117" t="s">
        <v>127</v>
      </c>
      <c r="K120" s="1"/>
      <c r="L120" s="117" t="s">
        <v>127</v>
      </c>
      <c r="M120" s="6" t="s">
        <v>129</v>
      </c>
    </row>
    <row r="121" spans="1:13" s="210" customFormat="1" hidden="1">
      <c r="A121" s="218"/>
      <c r="B121" s="119"/>
      <c r="C121" s="119">
        <v>42385</v>
      </c>
      <c r="D121" s="119" t="s">
        <v>325</v>
      </c>
      <c r="E121" s="120" t="s">
        <v>337</v>
      </c>
      <c r="F121" s="112">
        <v>168</v>
      </c>
      <c r="G121" s="111">
        <v>21</v>
      </c>
      <c r="H121" s="116">
        <v>25</v>
      </c>
      <c r="I121" s="111"/>
      <c r="J121" s="117" t="s">
        <v>128</v>
      </c>
      <c r="K121" s="1"/>
      <c r="L121" s="117" t="s">
        <v>128</v>
      </c>
      <c r="M121" s="212" t="s">
        <v>131</v>
      </c>
    </row>
    <row r="122" spans="1:13" s="210" customFormat="1" hidden="1">
      <c r="A122" s="118"/>
      <c r="B122" s="119"/>
      <c r="C122" s="119">
        <v>42416</v>
      </c>
      <c r="D122" s="119" t="s">
        <v>326</v>
      </c>
      <c r="E122" s="120" t="s">
        <v>338</v>
      </c>
      <c r="F122" s="112">
        <v>170</v>
      </c>
      <c r="G122" s="111">
        <v>22</v>
      </c>
      <c r="H122" s="116">
        <v>30</v>
      </c>
      <c r="I122" s="111"/>
      <c r="J122" s="117" t="s">
        <v>132</v>
      </c>
      <c r="K122" s="1"/>
      <c r="L122" s="117" t="s">
        <v>130</v>
      </c>
      <c r="M122" s="212" t="s">
        <v>133</v>
      </c>
    </row>
    <row r="123" spans="1:13" s="210" customFormat="1" hidden="1">
      <c r="A123" s="118"/>
      <c r="B123" s="122"/>
      <c r="C123" s="119">
        <v>42445</v>
      </c>
      <c r="D123" s="284" t="s">
        <v>327</v>
      </c>
      <c r="E123" s="120" t="s">
        <v>339</v>
      </c>
      <c r="F123" s="112">
        <v>176</v>
      </c>
      <c r="G123" s="111">
        <v>23</v>
      </c>
      <c r="H123" s="116">
        <v>35</v>
      </c>
      <c r="I123" s="111"/>
      <c r="J123" s="117" t="s">
        <v>134</v>
      </c>
      <c r="K123" s="1"/>
      <c r="L123" s="117" t="s">
        <v>132</v>
      </c>
      <c r="M123" s="212" t="s">
        <v>135</v>
      </c>
    </row>
    <row r="124" spans="1:13" s="210" customFormat="1" hidden="1">
      <c r="A124" s="121"/>
      <c r="B124" s="122"/>
      <c r="C124" s="119">
        <v>42476</v>
      </c>
      <c r="D124" s="284" t="s">
        <v>328</v>
      </c>
      <c r="E124" s="120" t="s">
        <v>340</v>
      </c>
      <c r="F124" s="1">
        <v>178</v>
      </c>
      <c r="G124" s="123"/>
      <c r="H124" s="116">
        <v>40</v>
      </c>
      <c r="I124" s="111"/>
      <c r="J124" s="117" t="s">
        <v>136</v>
      </c>
      <c r="K124" s="1"/>
      <c r="L124" s="117" t="s">
        <v>134</v>
      </c>
      <c r="M124" s="212" t="s">
        <v>137</v>
      </c>
    </row>
    <row r="125" spans="1:13" s="210" customFormat="1" hidden="1">
      <c r="A125" s="121"/>
      <c r="B125" s="122"/>
      <c r="C125" s="119">
        <v>42506</v>
      </c>
      <c r="D125" s="284" t="s">
        <v>329</v>
      </c>
      <c r="E125" s="120" t="s">
        <v>341</v>
      </c>
      <c r="F125" s="1">
        <v>180</v>
      </c>
      <c r="G125" s="123"/>
      <c r="H125" s="116">
        <v>45</v>
      </c>
      <c r="I125" s="111"/>
      <c r="J125" s="117" t="s">
        <v>138</v>
      </c>
      <c r="K125" s="1"/>
      <c r="L125" s="117" t="s">
        <v>136</v>
      </c>
      <c r="M125" s="212" t="s">
        <v>139</v>
      </c>
    </row>
    <row r="126" spans="1:13" s="210" customFormat="1" hidden="1">
      <c r="A126" s="121"/>
      <c r="B126" s="122"/>
      <c r="C126" s="119">
        <v>42537</v>
      </c>
      <c r="D126" s="284" t="s">
        <v>330</v>
      </c>
      <c r="E126" s="120" t="s">
        <v>342</v>
      </c>
      <c r="F126" s="1">
        <v>184</v>
      </c>
      <c r="G126" s="124"/>
      <c r="H126" s="116">
        <v>50</v>
      </c>
      <c r="I126" s="111"/>
      <c r="J126" s="117" t="s">
        <v>141</v>
      </c>
      <c r="K126" s="1"/>
      <c r="L126" s="117" t="s">
        <v>138</v>
      </c>
      <c r="M126" s="212" t="s">
        <v>142</v>
      </c>
    </row>
    <row r="127" spans="1:13" s="210" customFormat="1" hidden="1">
      <c r="A127" s="121"/>
      <c r="B127" s="122"/>
      <c r="C127" s="119">
        <v>42567</v>
      </c>
      <c r="D127" s="284" t="s">
        <v>331</v>
      </c>
      <c r="E127" s="120" t="s">
        <v>343</v>
      </c>
      <c r="F127" s="1">
        <v>188</v>
      </c>
      <c r="G127" s="124" t="s">
        <v>140</v>
      </c>
      <c r="H127" s="116">
        <v>55</v>
      </c>
      <c r="I127" s="111"/>
      <c r="J127" s="117" t="s">
        <v>143</v>
      </c>
      <c r="K127" s="1"/>
      <c r="L127" s="117" t="s">
        <v>141</v>
      </c>
      <c r="M127" s="212" t="s">
        <v>144</v>
      </c>
    </row>
    <row r="128" spans="1:13" s="210" customFormat="1" hidden="1">
      <c r="A128" s="121"/>
      <c r="B128" s="122"/>
      <c r="C128" s="119">
        <v>42598</v>
      </c>
      <c r="D128" s="284" t="s">
        <v>332</v>
      </c>
      <c r="E128" s="120" t="s">
        <v>344</v>
      </c>
      <c r="F128" s="1">
        <v>190</v>
      </c>
      <c r="G128" s="208"/>
      <c r="H128" s="116">
        <v>60</v>
      </c>
      <c r="I128" s="111"/>
      <c r="J128" s="117" t="s">
        <v>145</v>
      </c>
      <c r="K128" s="1"/>
      <c r="L128" s="117" t="s">
        <v>143</v>
      </c>
      <c r="M128" s="212" t="s">
        <v>146</v>
      </c>
    </row>
    <row r="129" spans="1:13" s="210" customFormat="1" hidden="1">
      <c r="A129" s="121"/>
      <c r="B129" s="122"/>
      <c r="C129" s="119">
        <v>42629</v>
      </c>
      <c r="D129" s="284" t="s">
        <v>333</v>
      </c>
      <c r="E129" s="120" t="s">
        <v>345</v>
      </c>
      <c r="F129" s="1">
        <v>192</v>
      </c>
      <c r="G129" s="211" t="s">
        <v>252</v>
      </c>
      <c r="H129" s="116">
        <v>65</v>
      </c>
      <c r="I129" s="111"/>
      <c r="J129" s="117" t="s">
        <v>147</v>
      </c>
      <c r="K129" s="1"/>
      <c r="L129" s="117" t="s">
        <v>145</v>
      </c>
      <c r="M129" s="212" t="s">
        <v>148</v>
      </c>
    </row>
    <row r="130" spans="1:13" s="210" customFormat="1" hidden="1">
      <c r="A130" s="121"/>
      <c r="B130" s="122"/>
      <c r="C130" s="119">
        <v>42659</v>
      </c>
      <c r="D130" s="284" t="s">
        <v>334</v>
      </c>
      <c r="E130" s="120" t="s">
        <v>346</v>
      </c>
      <c r="F130" s="125">
        <v>195</v>
      </c>
      <c r="G130" s="211" t="s">
        <v>253</v>
      </c>
      <c r="H130" s="116">
        <v>70</v>
      </c>
      <c r="I130" s="111"/>
      <c r="J130" s="117" t="s">
        <v>149</v>
      </c>
      <c r="K130" s="1"/>
      <c r="L130" s="117" t="s">
        <v>147</v>
      </c>
      <c r="M130" s="212" t="s">
        <v>151</v>
      </c>
    </row>
    <row r="131" spans="1:13" s="210" customFormat="1" hidden="1">
      <c r="A131" s="121"/>
      <c r="B131" s="122"/>
      <c r="C131" s="119">
        <v>42690</v>
      </c>
      <c r="D131" s="284" t="s">
        <v>335</v>
      </c>
      <c r="E131" s="120" t="s">
        <v>347</v>
      </c>
      <c r="F131" s="125">
        <v>197</v>
      </c>
      <c r="G131" s="211" t="s">
        <v>254</v>
      </c>
      <c r="H131" s="116">
        <v>75</v>
      </c>
      <c r="I131" s="111"/>
      <c r="J131" s="117" t="s">
        <v>152</v>
      </c>
      <c r="K131" s="1"/>
      <c r="L131" s="117" t="s">
        <v>150</v>
      </c>
      <c r="M131" s="212" t="s">
        <v>154</v>
      </c>
    </row>
    <row r="132" spans="1:13" s="210" customFormat="1" hidden="1">
      <c r="A132" s="121"/>
      <c r="B132" s="122"/>
      <c r="C132" s="119">
        <v>42720</v>
      </c>
      <c r="D132" s="284" t="s">
        <v>336</v>
      </c>
      <c r="E132" s="120" t="s">
        <v>348</v>
      </c>
      <c r="F132" s="125">
        <v>200</v>
      </c>
      <c r="G132" s="211" t="s">
        <v>255</v>
      </c>
      <c r="H132" s="116">
        <v>80</v>
      </c>
      <c r="I132" s="111"/>
      <c r="J132" s="117" t="s">
        <v>155</v>
      </c>
      <c r="K132" s="1"/>
      <c r="L132" s="117" t="s">
        <v>153</v>
      </c>
      <c r="M132" s="212" t="s">
        <v>157</v>
      </c>
    </row>
    <row r="133" spans="1:13" s="210" customFormat="1" hidden="1">
      <c r="A133" s="121"/>
      <c r="B133" s="126"/>
      <c r="C133" s="292">
        <v>2015</v>
      </c>
      <c r="D133" s="115">
        <v>2015</v>
      </c>
      <c r="E133" s="115">
        <v>2015</v>
      </c>
      <c r="F133" s="125">
        <v>210</v>
      </c>
      <c r="G133" s="208"/>
      <c r="H133" s="116">
        <v>85</v>
      </c>
      <c r="I133" s="111"/>
      <c r="J133" s="117" t="s">
        <v>158</v>
      </c>
      <c r="K133" s="1"/>
      <c r="L133" s="117" t="s">
        <v>156</v>
      </c>
      <c r="M133" s="212" t="s">
        <v>159</v>
      </c>
    </row>
    <row r="134" spans="1:13" s="210" customFormat="1" hidden="1">
      <c r="A134" s="218"/>
      <c r="B134" s="119"/>
      <c r="C134" s="119">
        <v>42019</v>
      </c>
      <c r="D134" s="119" t="s">
        <v>316</v>
      </c>
      <c r="E134" s="120" t="s">
        <v>310</v>
      </c>
      <c r="F134" s="125"/>
      <c r="G134" s="207"/>
      <c r="H134" s="116">
        <v>90</v>
      </c>
      <c r="I134" s="111"/>
      <c r="J134" s="117" t="s">
        <v>160</v>
      </c>
      <c r="K134" s="1"/>
      <c r="L134" s="128"/>
      <c r="M134" s="212" t="s">
        <v>161</v>
      </c>
    </row>
    <row r="135" spans="1:13" s="210" customFormat="1" hidden="1">
      <c r="A135" s="119"/>
      <c r="B135" s="119"/>
      <c r="C135" s="119">
        <v>42050</v>
      </c>
      <c r="D135" s="119" t="s">
        <v>297</v>
      </c>
      <c r="E135" s="120" t="s">
        <v>304</v>
      </c>
      <c r="F135" s="125"/>
      <c r="G135" s="211"/>
      <c r="H135" s="116">
        <v>95</v>
      </c>
      <c r="I135" s="111"/>
      <c r="J135" s="117" t="s">
        <v>162</v>
      </c>
      <c r="K135" s="1"/>
      <c r="L135" s="128"/>
      <c r="M135" s="212" t="s">
        <v>163</v>
      </c>
    </row>
    <row r="136" spans="1:13" s="210" customFormat="1" hidden="1">
      <c r="A136" s="119"/>
      <c r="B136" s="122"/>
      <c r="C136" s="119">
        <v>42078</v>
      </c>
      <c r="D136" s="284" t="s">
        <v>317</v>
      </c>
      <c r="E136" s="120" t="s">
        <v>311</v>
      </c>
      <c r="F136" s="125"/>
      <c r="G136" s="209"/>
      <c r="H136" s="116">
        <v>100</v>
      </c>
      <c r="I136" s="111"/>
      <c r="J136" s="117" t="s">
        <v>164</v>
      </c>
      <c r="K136" s="1"/>
      <c r="L136" s="128"/>
      <c r="M136" s="212" t="s">
        <v>165</v>
      </c>
    </row>
    <row r="137" spans="1:13" s="210" customFormat="1" hidden="1">
      <c r="A137" s="122"/>
      <c r="B137" s="122"/>
      <c r="C137" s="119">
        <v>42109</v>
      </c>
      <c r="D137" s="284" t="s">
        <v>298</v>
      </c>
      <c r="E137" s="120" t="s">
        <v>305</v>
      </c>
      <c r="F137" s="125"/>
      <c r="G137" s="211"/>
      <c r="H137" s="116">
        <v>110</v>
      </c>
      <c r="I137" s="111"/>
      <c r="J137" s="117" t="s">
        <v>166</v>
      </c>
      <c r="K137" s="1"/>
      <c r="L137" s="128"/>
      <c r="M137" s="212" t="s">
        <v>167</v>
      </c>
    </row>
    <row r="138" spans="1:13" s="210" customFormat="1" hidden="1">
      <c r="A138" s="122"/>
      <c r="B138" s="122"/>
      <c r="C138" s="119">
        <v>42139</v>
      </c>
      <c r="D138" s="284" t="s">
        <v>318</v>
      </c>
      <c r="E138" s="120" t="s">
        <v>312</v>
      </c>
      <c r="F138" s="125"/>
      <c r="G138" s="123"/>
      <c r="H138" s="116">
        <v>115</v>
      </c>
      <c r="I138" s="111"/>
      <c r="J138" s="117" t="s">
        <v>168</v>
      </c>
      <c r="K138" s="1"/>
      <c r="L138" s="128"/>
      <c r="M138" s="212" t="s">
        <v>169</v>
      </c>
    </row>
    <row r="139" spans="1:13" s="210" customFormat="1" hidden="1">
      <c r="A139" s="122"/>
      <c r="B139" s="122"/>
      <c r="C139" s="119">
        <v>42170</v>
      </c>
      <c r="D139" s="284" t="s">
        <v>319</v>
      </c>
      <c r="E139" s="120" t="s">
        <v>313</v>
      </c>
      <c r="F139" s="125"/>
      <c r="G139" s="123"/>
      <c r="H139" s="116">
        <v>120</v>
      </c>
      <c r="I139" s="111"/>
      <c r="J139" s="117" t="s">
        <v>170</v>
      </c>
      <c r="K139" s="1"/>
      <c r="L139" s="128"/>
      <c r="M139" s="212" t="s">
        <v>171</v>
      </c>
    </row>
    <row r="140" spans="1:13" s="210" customFormat="1" hidden="1">
      <c r="A140" s="122"/>
      <c r="B140" s="122"/>
      <c r="C140" s="119">
        <v>42200</v>
      </c>
      <c r="D140" s="284" t="s">
        <v>300</v>
      </c>
      <c r="E140" s="120" t="s">
        <v>306</v>
      </c>
      <c r="F140" s="125"/>
      <c r="G140" s="123"/>
      <c r="H140" s="116">
        <v>125</v>
      </c>
      <c r="I140" s="111"/>
      <c r="J140" s="117" t="s">
        <v>172</v>
      </c>
      <c r="K140" s="1"/>
      <c r="L140" s="128"/>
      <c r="M140" s="212" t="s">
        <v>173</v>
      </c>
    </row>
    <row r="141" spans="1:13" s="210" customFormat="1" hidden="1">
      <c r="A141" s="122"/>
      <c r="B141" s="122"/>
      <c r="C141" s="119">
        <v>42231</v>
      </c>
      <c r="D141" s="284" t="s">
        <v>301</v>
      </c>
      <c r="E141" s="120" t="s">
        <v>307</v>
      </c>
      <c r="F141" s="125"/>
      <c r="G141" s="111"/>
      <c r="H141" s="116">
        <v>130</v>
      </c>
      <c r="I141" s="111"/>
      <c r="J141" s="117" t="s">
        <v>174</v>
      </c>
      <c r="K141" s="1"/>
      <c r="L141" s="128"/>
      <c r="M141" s="212" t="s">
        <v>175</v>
      </c>
    </row>
    <row r="142" spans="1:13" s="210" customFormat="1" hidden="1">
      <c r="A142" s="122"/>
      <c r="B142" s="122"/>
      <c r="C142" s="119">
        <v>42262</v>
      </c>
      <c r="D142" s="284" t="s">
        <v>302</v>
      </c>
      <c r="E142" s="120" t="s">
        <v>308</v>
      </c>
      <c r="F142" s="125"/>
      <c r="G142" s="111"/>
      <c r="H142" s="113"/>
      <c r="I142" s="111"/>
      <c r="J142" s="128"/>
      <c r="K142" s="1"/>
      <c r="L142" s="128"/>
      <c r="M142" s="212" t="s">
        <v>176</v>
      </c>
    </row>
    <row r="143" spans="1:13" s="210" customFormat="1" hidden="1">
      <c r="A143" s="122"/>
      <c r="B143" s="122"/>
      <c r="C143" s="119">
        <v>42292</v>
      </c>
      <c r="D143" s="284" t="s">
        <v>320</v>
      </c>
      <c r="E143" s="120" t="s">
        <v>314</v>
      </c>
      <c r="F143" s="125"/>
      <c r="G143" s="129"/>
      <c r="H143" s="113"/>
      <c r="I143" s="111"/>
      <c r="J143" s="128"/>
      <c r="K143" s="1"/>
      <c r="L143" s="128"/>
      <c r="M143" s="212" t="s">
        <v>177</v>
      </c>
    </row>
    <row r="144" spans="1:13" s="210" customFormat="1" hidden="1">
      <c r="A144" s="122"/>
      <c r="B144" s="122"/>
      <c r="C144" s="119">
        <v>42323</v>
      </c>
      <c r="D144" s="284" t="s">
        <v>321</v>
      </c>
      <c r="E144" s="120" t="s">
        <v>315</v>
      </c>
      <c r="F144" s="125"/>
      <c r="G144" s="111"/>
      <c r="H144" s="113"/>
      <c r="I144" s="129"/>
      <c r="J144" s="129"/>
      <c r="K144" s="129"/>
      <c r="L144" s="128"/>
      <c r="M144" s="212" t="s">
        <v>178</v>
      </c>
    </row>
    <row r="145" spans="1:13" s="210" customFormat="1" hidden="1">
      <c r="A145" s="122"/>
      <c r="B145" s="122"/>
      <c r="C145" s="119">
        <v>42353</v>
      </c>
      <c r="D145" s="284" t="s">
        <v>303</v>
      </c>
      <c r="E145" s="120" t="s">
        <v>309</v>
      </c>
      <c r="F145" s="125"/>
      <c r="G145" s="1"/>
      <c r="H145" s="113"/>
      <c r="I145" s="111"/>
      <c r="J145" s="1"/>
      <c r="K145" s="1"/>
      <c r="L145" s="128"/>
      <c r="M145" s="212" t="s">
        <v>179</v>
      </c>
    </row>
    <row r="146" spans="1:13" s="210" customFormat="1" hidden="1">
      <c r="A146" s="122"/>
      <c r="B146" s="129"/>
      <c r="C146" s="292">
        <v>2014</v>
      </c>
      <c r="D146" s="115">
        <v>2014</v>
      </c>
      <c r="E146" s="115">
        <v>2014</v>
      </c>
      <c r="F146" s="125"/>
      <c r="G146" s="1"/>
      <c r="H146" s="113"/>
      <c r="I146" s="1"/>
      <c r="J146" s="1"/>
      <c r="K146" s="1"/>
      <c r="L146" s="128"/>
      <c r="M146" s="212" t="s">
        <v>180</v>
      </c>
    </row>
    <row r="147" spans="1:13" s="210" customFormat="1" hidden="1">
      <c r="A147" s="218"/>
      <c r="B147" s="1"/>
      <c r="C147" s="119">
        <v>41653</v>
      </c>
      <c r="D147" s="119" t="s">
        <v>270</v>
      </c>
      <c r="E147" s="120" t="s">
        <v>281</v>
      </c>
      <c r="F147" s="1"/>
      <c r="G147" s="1"/>
      <c r="H147" s="113"/>
      <c r="I147" s="1"/>
      <c r="J147" s="1"/>
      <c r="K147" s="1"/>
      <c r="L147" s="128"/>
      <c r="M147" s="212" t="s">
        <v>181</v>
      </c>
    </row>
    <row r="148" spans="1:13" s="210" customFormat="1" hidden="1">
      <c r="A148" s="118"/>
      <c r="B148" s="1"/>
      <c r="C148" s="119">
        <v>41684</v>
      </c>
      <c r="D148" s="119" t="s">
        <v>299</v>
      </c>
      <c r="E148" s="120" t="s">
        <v>286</v>
      </c>
      <c r="F148" s="1"/>
      <c r="G148" s="1"/>
      <c r="H148" s="113"/>
      <c r="I148" s="1"/>
      <c r="J148" s="1"/>
      <c r="K148" s="1"/>
      <c r="L148" s="130"/>
      <c r="M148" s="212" t="s">
        <v>182</v>
      </c>
    </row>
    <row r="149" spans="1:13" s="210" customFormat="1" hidden="1">
      <c r="A149" s="118"/>
      <c r="B149" s="1"/>
      <c r="C149" s="122">
        <v>41712</v>
      </c>
      <c r="D149" s="284" t="s">
        <v>271</v>
      </c>
      <c r="E149" s="120" t="s">
        <v>282</v>
      </c>
      <c r="F149" s="1"/>
      <c r="G149" s="1"/>
      <c r="H149" s="113"/>
      <c r="I149" s="1"/>
      <c r="J149" s="1"/>
      <c r="K149" s="1"/>
      <c r="L149" s="130"/>
      <c r="M149" s="212" t="s">
        <v>183</v>
      </c>
    </row>
    <row r="150" spans="1:13" s="210" customFormat="1" hidden="1">
      <c r="A150" s="121"/>
      <c r="B150" s="1"/>
      <c r="C150" s="122">
        <v>41743</v>
      </c>
      <c r="D150" s="284" t="s">
        <v>272</v>
      </c>
      <c r="E150" s="120" t="s">
        <v>283</v>
      </c>
      <c r="F150" s="1"/>
      <c r="G150" s="1"/>
      <c r="H150" s="113"/>
      <c r="I150" s="1"/>
      <c r="J150" s="1"/>
      <c r="K150" s="1"/>
      <c r="L150" s="1"/>
      <c r="M150" s="212" t="s">
        <v>184</v>
      </c>
    </row>
    <row r="151" spans="1:13" s="210" customFormat="1" hidden="1">
      <c r="A151" s="121"/>
      <c r="B151" s="1"/>
      <c r="C151" s="122">
        <v>41773</v>
      </c>
      <c r="D151" s="284" t="s">
        <v>275</v>
      </c>
      <c r="E151" s="120" t="s">
        <v>287</v>
      </c>
      <c r="F151" s="1"/>
      <c r="G151" s="1"/>
      <c r="H151" s="113"/>
      <c r="I151" s="1"/>
      <c r="J151" s="1"/>
      <c r="K151" s="1"/>
      <c r="L151" s="1"/>
      <c r="M151" s="212" t="s">
        <v>185</v>
      </c>
    </row>
    <row r="152" spans="1:13" s="210" customFormat="1" hidden="1">
      <c r="A152" s="121"/>
      <c r="B152" s="1"/>
      <c r="C152" s="122">
        <v>41804</v>
      </c>
      <c r="D152" s="284" t="s">
        <v>276</v>
      </c>
      <c r="E152" s="120" t="s">
        <v>288</v>
      </c>
      <c r="F152" s="1"/>
      <c r="G152" s="1"/>
      <c r="H152" s="113"/>
      <c r="I152" s="1"/>
      <c r="J152" s="1"/>
      <c r="K152" s="1"/>
      <c r="L152" s="1"/>
      <c r="M152" s="212" t="s">
        <v>186</v>
      </c>
    </row>
    <row r="153" spans="1:13" s="210" customFormat="1" hidden="1">
      <c r="A153" s="121"/>
      <c r="B153" s="1"/>
      <c r="C153" s="122">
        <v>41834</v>
      </c>
      <c r="D153" s="284" t="s">
        <v>273</v>
      </c>
      <c r="E153" s="120" t="s">
        <v>284</v>
      </c>
      <c r="F153" s="1"/>
      <c r="G153" s="1"/>
      <c r="H153" s="113"/>
      <c r="I153" s="1"/>
      <c r="J153" s="1"/>
      <c r="K153" s="1"/>
      <c r="L153" s="1"/>
      <c r="M153" s="212" t="s">
        <v>187</v>
      </c>
    </row>
    <row r="154" spans="1:13" s="210" customFormat="1" hidden="1">
      <c r="A154" s="121"/>
      <c r="B154" s="1"/>
      <c r="C154" s="122">
        <v>41865</v>
      </c>
      <c r="D154" s="284" t="s">
        <v>277</v>
      </c>
      <c r="E154" s="120" t="s">
        <v>289</v>
      </c>
      <c r="F154" s="1"/>
      <c r="G154" s="1"/>
      <c r="H154" s="113"/>
      <c r="I154" s="1"/>
      <c r="J154" s="1"/>
      <c r="K154" s="1"/>
      <c r="L154" s="1"/>
      <c r="M154" s="212" t="s">
        <v>188</v>
      </c>
    </row>
    <row r="155" spans="1:13" s="210" customFormat="1" hidden="1">
      <c r="A155" s="121"/>
      <c r="B155" s="1"/>
      <c r="C155" s="122">
        <v>41896</v>
      </c>
      <c r="D155" s="284" t="s">
        <v>278</v>
      </c>
      <c r="E155" s="120" t="s">
        <v>290</v>
      </c>
      <c r="F155" s="1"/>
      <c r="G155" s="1"/>
      <c r="H155" s="113"/>
      <c r="I155" s="1"/>
      <c r="J155" s="1"/>
      <c r="K155" s="1"/>
      <c r="L155" s="1"/>
      <c r="M155" s="212" t="s">
        <v>189</v>
      </c>
    </row>
    <row r="156" spans="1:13" s="210" customFormat="1" hidden="1">
      <c r="A156" s="121"/>
      <c r="B156" s="1"/>
      <c r="C156" s="122">
        <v>41926</v>
      </c>
      <c r="D156" s="284" t="s">
        <v>274</v>
      </c>
      <c r="E156" s="120" t="s">
        <v>285</v>
      </c>
      <c r="F156" s="1"/>
      <c r="G156" s="1"/>
      <c r="H156" s="113"/>
      <c r="I156" s="1"/>
      <c r="J156" s="1"/>
      <c r="K156" s="1"/>
      <c r="L156" s="1"/>
      <c r="M156" s="212" t="s">
        <v>190</v>
      </c>
    </row>
    <row r="157" spans="1:13" s="210" customFormat="1" hidden="1">
      <c r="A157" s="121"/>
      <c r="B157" s="1"/>
      <c r="C157" s="122">
        <v>41957</v>
      </c>
      <c r="D157" s="284" t="s">
        <v>279</v>
      </c>
      <c r="E157" s="120" t="s">
        <v>291</v>
      </c>
      <c r="F157" s="1"/>
      <c r="G157" s="1"/>
      <c r="H157" s="113"/>
      <c r="I157" s="1"/>
      <c r="J157" s="1"/>
      <c r="K157" s="1"/>
      <c r="L157" s="1"/>
      <c r="M157" s="212" t="s">
        <v>191</v>
      </c>
    </row>
    <row r="158" spans="1:13" s="210" customFormat="1" hidden="1">
      <c r="A158" s="121"/>
      <c r="B158" s="1"/>
      <c r="C158" s="122">
        <v>41987</v>
      </c>
      <c r="D158" s="284" t="s">
        <v>280</v>
      </c>
      <c r="E158" s="120" t="s">
        <v>292</v>
      </c>
      <c r="F158" s="1"/>
      <c r="G158" s="1"/>
      <c r="H158" s="113"/>
      <c r="I158" s="1"/>
      <c r="J158" s="1"/>
      <c r="K158" s="1"/>
      <c r="L158" s="1"/>
      <c r="M158" s="212" t="s">
        <v>192</v>
      </c>
    </row>
    <row r="159" spans="1:13" s="210" customFormat="1" hidden="1">
      <c r="A159" s="121"/>
      <c r="B159" s="1"/>
      <c r="C159" s="121"/>
      <c r="D159" s="127"/>
      <c r="E159" s="1"/>
      <c r="F159" s="1"/>
      <c r="G159" s="1"/>
      <c r="H159" s="113"/>
      <c r="I159" s="1"/>
      <c r="J159" s="1"/>
      <c r="K159" s="1"/>
      <c r="L159" s="1"/>
      <c r="M159" s="212" t="s">
        <v>193</v>
      </c>
    </row>
    <row r="160" spans="1:13" s="210" customFormat="1" hidden="1">
      <c r="A160" s="121"/>
      <c r="B160" s="1"/>
      <c r="C160" s="121"/>
      <c r="D160" s="127"/>
      <c r="E160" s="1"/>
      <c r="F160" s="1"/>
      <c r="G160" s="1"/>
      <c r="H160" s="113"/>
      <c r="I160" s="1"/>
      <c r="J160" s="1"/>
      <c r="K160" s="1"/>
      <c r="L160" s="1"/>
      <c r="M160" s="212" t="s">
        <v>194</v>
      </c>
    </row>
    <row r="161" spans="1:13" s="210" customFormat="1" hidden="1">
      <c r="A161" s="131"/>
      <c r="B161" s="1"/>
      <c r="C161" s="1"/>
      <c r="D161" s="1"/>
      <c r="E161" s="1"/>
      <c r="F161" s="1"/>
      <c r="G161" s="1"/>
      <c r="H161" s="113"/>
      <c r="I161" s="1"/>
      <c r="J161" s="1"/>
      <c r="K161" s="1"/>
      <c r="L161" s="1"/>
      <c r="M161" s="212" t="s">
        <v>195</v>
      </c>
    </row>
    <row r="162" spans="1:13" s="210" customFormat="1" hidden="1">
      <c r="A162" s="131"/>
      <c r="B162" s="1"/>
      <c r="C162" s="1"/>
      <c r="D162" s="1"/>
      <c r="E162" s="1"/>
      <c r="F162" s="1"/>
      <c r="G162" s="1"/>
      <c r="H162" s="113"/>
      <c r="I162" s="1"/>
      <c r="J162" s="1"/>
      <c r="K162" s="1"/>
      <c r="L162" s="1"/>
      <c r="M162" s="212" t="s">
        <v>196</v>
      </c>
    </row>
    <row r="163" spans="1:13" s="210" customFormat="1" hidden="1">
      <c r="A163" s="131"/>
      <c r="B163" s="1"/>
      <c r="C163" s="1"/>
      <c r="D163" s="1"/>
      <c r="E163" s="1"/>
      <c r="F163" s="1"/>
      <c r="G163" s="1"/>
      <c r="H163" s="113"/>
      <c r="I163" s="1"/>
      <c r="J163" s="1"/>
      <c r="K163" s="1"/>
      <c r="L163" s="1"/>
      <c r="M163" s="212" t="s">
        <v>197</v>
      </c>
    </row>
    <row r="164" spans="1:13" s="210" customFormat="1" hidden="1">
      <c r="A164" s="131"/>
      <c r="B164" s="1"/>
      <c r="C164" s="1"/>
      <c r="D164" s="1"/>
      <c r="E164" s="1"/>
      <c r="F164" s="1"/>
      <c r="G164" s="1"/>
      <c r="H164" s="113"/>
      <c r="I164" s="1"/>
      <c r="J164" s="1"/>
      <c r="K164" s="1"/>
      <c r="L164" s="1"/>
      <c r="M164" s="212" t="s">
        <v>198</v>
      </c>
    </row>
    <row r="165" spans="1:13" s="210" customFormat="1" hidden="1">
      <c r="A165" s="131"/>
      <c r="B165" s="1"/>
      <c r="C165" s="1"/>
      <c r="D165" s="1"/>
      <c r="E165" s="1"/>
      <c r="F165" s="1"/>
      <c r="G165" s="1"/>
      <c r="H165" s="113"/>
      <c r="I165" s="1"/>
      <c r="J165" s="1"/>
      <c r="K165" s="1"/>
      <c r="L165" s="1"/>
      <c r="M165" s="212" t="s">
        <v>199</v>
      </c>
    </row>
    <row r="166" spans="1:13" s="210" customFormat="1" hidden="1">
      <c r="A166" s="131"/>
      <c r="B166" s="1"/>
      <c r="C166" s="1"/>
      <c r="D166" s="1"/>
      <c r="E166" s="1"/>
      <c r="F166" s="1"/>
      <c r="G166" s="1"/>
      <c r="H166" s="113"/>
      <c r="I166" s="1"/>
      <c r="J166" s="1"/>
      <c r="K166" s="1"/>
      <c r="L166" s="1"/>
      <c r="M166" s="212" t="s">
        <v>200</v>
      </c>
    </row>
    <row r="167" spans="1:13" s="210" customFormat="1" hidden="1">
      <c r="A167" s="131"/>
      <c r="B167" s="1"/>
      <c r="C167" s="1"/>
      <c r="D167" s="1"/>
      <c r="E167" s="1"/>
      <c r="F167" s="1"/>
      <c r="G167" s="1"/>
      <c r="H167" s="113"/>
      <c r="I167" s="1"/>
      <c r="J167" s="1"/>
      <c r="K167" s="1"/>
      <c r="L167" s="1"/>
      <c r="M167" s="212" t="s">
        <v>201</v>
      </c>
    </row>
    <row r="168" spans="1:13" s="210" customFormat="1" hidden="1">
      <c r="A168" s="131"/>
      <c r="B168" s="1"/>
      <c r="C168" s="1"/>
      <c r="D168" s="1"/>
      <c r="E168" s="1"/>
      <c r="F168" s="1"/>
      <c r="G168" s="1"/>
      <c r="H168" s="113"/>
      <c r="I168" s="1"/>
      <c r="J168" s="1"/>
      <c r="K168" s="1"/>
      <c r="L168" s="1"/>
      <c r="M168" s="212" t="s">
        <v>202</v>
      </c>
    </row>
    <row r="169" spans="1:13" s="210" customFormat="1" hidden="1">
      <c r="A169" s="131"/>
      <c r="B169" s="1"/>
      <c r="C169" s="1"/>
      <c r="D169" s="1"/>
      <c r="E169" s="1"/>
      <c r="F169" s="1"/>
      <c r="G169" s="1"/>
      <c r="H169" s="113"/>
      <c r="I169" s="1"/>
      <c r="J169" s="1"/>
      <c r="K169" s="1"/>
      <c r="L169" s="1"/>
      <c r="M169" s="212" t="s">
        <v>203</v>
      </c>
    </row>
    <row r="170" spans="1:13" s="210" customFormat="1" hidden="1">
      <c r="A170" s="131"/>
      <c r="B170" s="1"/>
      <c r="C170" s="1"/>
      <c r="D170" s="1"/>
      <c r="E170" s="1"/>
      <c r="F170" s="1"/>
      <c r="G170" s="1"/>
      <c r="H170" s="113"/>
      <c r="I170" s="1"/>
      <c r="J170" s="1"/>
      <c r="K170" s="1"/>
      <c r="L170" s="1"/>
      <c r="M170" s="212" t="s">
        <v>204</v>
      </c>
    </row>
    <row r="171" spans="1:13" s="210" customFormat="1" hidden="1">
      <c r="A171" s="131"/>
      <c r="B171" s="1"/>
      <c r="C171" s="1"/>
      <c r="D171" s="1"/>
      <c r="E171" s="1"/>
      <c r="F171" s="1"/>
      <c r="G171" s="1"/>
      <c r="H171" s="113"/>
      <c r="I171" s="1"/>
      <c r="J171" s="1"/>
      <c r="K171" s="1"/>
      <c r="L171" s="1"/>
      <c r="M171" s="212" t="s">
        <v>205</v>
      </c>
    </row>
    <row r="172" spans="1:13" s="210" customFormat="1" hidden="1">
      <c r="A172" s="131"/>
      <c r="B172" s="1"/>
      <c r="C172" s="1"/>
      <c r="D172" s="1"/>
      <c r="E172" s="1"/>
      <c r="F172" s="1"/>
      <c r="G172" s="1"/>
      <c r="H172" s="113"/>
      <c r="I172" s="1"/>
      <c r="J172" s="1"/>
      <c r="K172" s="1"/>
      <c r="L172" s="1"/>
      <c r="M172" s="212" t="s">
        <v>206</v>
      </c>
    </row>
    <row r="173" spans="1:13" s="210" customFormat="1" hidden="1">
      <c r="A173" s="131"/>
      <c r="B173" s="1"/>
      <c r="C173" s="1"/>
      <c r="D173" s="1"/>
      <c r="E173" s="1"/>
      <c r="F173" s="1"/>
      <c r="G173" s="1"/>
      <c r="H173" s="113"/>
      <c r="I173" s="1"/>
      <c r="J173" s="1"/>
      <c r="K173" s="1"/>
      <c r="L173" s="1"/>
      <c r="M173" s="212" t="s">
        <v>207</v>
      </c>
    </row>
    <row r="174" spans="1:13" s="210" customFormat="1" hidden="1">
      <c r="A174" s="131"/>
      <c r="B174" s="1"/>
      <c r="C174" s="1"/>
      <c r="D174" s="1"/>
      <c r="E174" s="1"/>
      <c r="F174" s="1"/>
      <c r="G174" s="1"/>
      <c r="H174" s="113"/>
      <c r="I174" s="1"/>
      <c r="J174" s="1"/>
      <c r="K174" s="1"/>
      <c r="L174" s="1"/>
      <c r="M174" s="212" t="s">
        <v>208</v>
      </c>
    </row>
    <row r="175" spans="1:13" s="210" customFormat="1" hidden="1">
      <c r="A175" s="131"/>
      <c r="B175" s="1"/>
      <c r="C175" s="1"/>
      <c r="D175" s="1"/>
      <c r="E175" s="1"/>
      <c r="F175" s="1"/>
      <c r="G175" s="1"/>
      <c r="H175" s="113"/>
      <c r="I175" s="1"/>
      <c r="J175" s="1"/>
      <c r="K175" s="1"/>
      <c r="L175" s="1"/>
      <c r="M175" s="212" t="s">
        <v>209</v>
      </c>
    </row>
    <row r="176" spans="1:13" s="210" customFormat="1" hidden="1">
      <c r="A176" s="131"/>
      <c r="B176" s="1"/>
      <c r="C176" s="1"/>
      <c r="D176" s="1"/>
      <c r="E176" s="1"/>
      <c r="F176" s="1"/>
      <c r="G176" s="1"/>
      <c r="H176" s="113"/>
      <c r="I176" s="1"/>
      <c r="J176" s="1"/>
      <c r="K176" s="1"/>
      <c r="L176" s="1"/>
      <c r="M176" s="212" t="s">
        <v>210</v>
      </c>
    </row>
    <row r="177" spans="1:13" s="210" customFormat="1" hidden="1">
      <c r="A177" s="131"/>
      <c r="B177" s="1"/>
      <c r="C177" s="1"/>
      <c r="D177" s="1"/>
      <c r="E177" s="1"/>
      <c r="F177" s="1"/>
      <c r="G177" s="1"/>
      <c r="H177" s="113"/>
      <c r="I177" s="1"/>
      <c r="J177" s="1"/>
      <c r="K177" s="1"/>
      <c r="L177" s="1"/>
      <c r="M177" s="212" t="s">
        <v>211</v>
      </c>
    </row>
    <row r="178" spans="1:13" s="210" customFormat="1" hidden="1">
      <c r="A178" s="131"/>
      <c r="B178" s="1"/>
      <c r="C178" s="1"/>
      <c r="D178" s="1"/>
      <c r="E178" s="1"/>
      <c r="F178" s="1"/>
      <c r="G178" s="1"/>
      <c r="H178" s="113"/>
      <c r="I178" s="1"/>
      <c r="J178" s="1"/>
      <c r="K178" s="1"/>
      <c r="L178" s="1"/>
      <c r="M178" s="212" t="s">
        <v>212</v>
      </c>
    </row>
    <row r="179" spans="1:13" s="210" customFormat="1" hidden="1">
      <c r="A179" s="131"/>
      <c r="B179" s="1"/>
      <c r="C179" s="1"/>
      <c r="D179" s="1"/>
      <c r="E179" s="1"/>
      <c r="F179" s="1"/>
      <c r="G179" s="1"/>
      <c r="H179" s="113"/>
      <c r="I179" s="1"/>
      <c r="J179" s="1"/>
      <c r="K179" s="1"/>
      <c r="L179" s="1"/>
      <c r="M179" s="212" t="s">
        <v>213</v>
      </c>
    </row>
    <row r="180" spans="1:13" s="210" customFormat="1" hidden="1">
      <c r="A180" s="131"/>
      <c r="B180" s="1"/>
      <c r="C180" s="1"/>
      <c r="D180" s="1"/>
      <c r="E180" s="1"/>
      <c r="F180" s="1"/>
      <c r="G180" s="1"/>
      <c r="H180" s="113"/>
      <c r="I180" s="1"/>
      <c r="J180" s="1"/>
      <c r="K180" s="1"/>
      <c r="L180" s="1"/>
      <c r="M180" s="212" t="s">
        <v>214</v>
      </c>
    </row>
    <row r="181" spans="1:13" s="210" customFormat="1" hidden="1">
      <c r="A181" s="131"/>
      <c r="B181" s="1"/>
      <c r="C181" s="1"/>
      <c r="D181" s="1"/>
      <c r="E181" s="1"/>
      <c r="F181" s="1"/>
      <c r="G181" s="1"/>
      <c r="H181" s="113"/>
      <c r="I181" s="1"/>
      <c r="J181" s="1"/>
      <c r="K181" s="1"/>
      <c r="L181" s="1"/>
      <c r="M181" s="212" t="s">
        <v>215</v>
      </c>
    </row>
    <row r="182" spans="1:13" s="210" customFormat="1" hidden="1">
      <c r="A182" s="131"/>
      <c r="B182" s="1"/>
      <c r="C182" s="1"/>
      <c r="D182" s="1"/>
      <c r="E182" s="1"/>
      <c r="F182" s="1"/>
      <c r="G182" s="1"/>
      <c r="H182" s="113"/>
      <c r="I182" s="1"/>
      <c r="J182" s="1"/>
      <c r="K182" s="1"/>
      <c r="L182" s="1"/>
      <c r="M182" s="212" t="s">
        <v>216</v>
      </c>
    </row>
    <row r="183" spans="1:13" s="210" customFormat="1" hidden="1">
      <c r="A183" s="131"/>
      <c r="B183" s="1"/>
      <c r="C183" s="1"/>
      <c r="D183" s="1"/>
      <c r="E183" s="1"/>
      <c r="F183" s="1"/>
      <c r="G183" s="1"/>
      <c r="H183" s="113"/>
      <c r="I183" s="1"/>
      <c r="J183" s="1"/>
      <c r="K183" s="1"/>
      <c r="L183" s="1"/>
      <c r="M183" s="212" t="s">
        <v>217</v>
      </c>
    </row>
    <row r="184" spans="1:13" s="210" customFormat="1" hidden="1">
      <c r="A184" s="131"/>
      <c r="B184" s="1"/>
      <c r="C184" s="1"/>
      <c r="D184" s="1"/>
      <c r="E184" s="1"/>
      <c r="F184" s="1"/>
      <c r="G184" s="1"/>
      <c r="H184" s="113"/>
      <c r="I184" s="1"/>
      <c r="J184" s="1"/>
      <c r="K184" s="1"/>
      <c r="L184" s="1"/>
      <c r="M184" s="212" t="s">
        <v>218</v>
      </c>
    </row>
    <row r="185" spans="1:13" s="210" customFormat="1" hidden="1">
      <c r="A185" s="131"/>
      <c r="B185" s="1"/>
      <c r="C185" s="1"/>
      <c r="D185" s="1"/>
      <c r="E185" s="1"/>
      <c r="F185" s="1"/>
      <c r="G185" s="1"/>
      <c r="H185" s="113"/>
      <c r="I185" s="1"/>
      <c r="J185" s="1"/>
      <c r="K185" s="1"/>
      <c r="L185" s="1"/>
      <c r="M185" s="212" t="s">
        <v>219</v>
      </c>
    </row>
    <row r="186" spans="1:13" s="210" customFormat="1" hidden="1">
      <c r="A186" s="131"/>
      <c r="B186" s="1"/>
      <c r="C186" s="1"/>
      <c r="D186" s="1"/>
      <c r="E186" s="1"/>
      <c r="F186" s="1"/>
      <c r="G186" s="1"/>
      <c r="H186" s="113"/>
      <c r="I186" s="1"/>
      <c r="J186" s="1"/>
      <c r="K186" s="1"/>
      <c r="L186" s="1"/>
      <c r="M186" s="212" t="s">
        <v>220</v>
      </c>
    </row>
    <row r="187" spans="1:13" s="210" customFormat="1" hidden="1">
      <c r="A187" s="131"/>
      <c r="B187" s="1"/>
      <c r="C187" s="1"/>
      <c r="D187" s="1"/>
      <c r="E187" s="1"/>
      <c r="F187" s="1"/>
      <c r="G187" s="1"/>
      <c r="H187" s="113"/>
      <c r="I187" s="1"/>
      <c r="J187" s="1"/>
      <c r="K187" s="1"/>
      <c r="L187" s="1"/>
      <c r="M187" s="212" t="s">
        <v>221</v>
      </c>
    </row>
    <row r="188" spans="1:13" s="210" customFormat="1" hidden="1">
      <c r="A188" s="131"/>
      <c r="B188" s="1"/>
      <c r="C188" s="1"/>
      <c r="D188" s="1"/>
      <c r="E188" s="1"/>
      <c r="F188" s="1"/>
      <c r="G188" s="1"/>
      <c r="H188" s="113"/>
      <c r="I188" s="1"/>
      <c r="J188" s="1"/>
      <c r="K188" s="1"/>
      <c r="L188" s="1"/>
      <c r="M188" s="212" t="s">
        <v>222</v>
      </c>
    </row>
    <row r="189" spans="1:13" s="210" customFormat="1" hidden="1">
      <c r="A189" s="131"/>
      <c r="B189" s="1"/>
      <c r="C189" s="1"/>
      <c r="D189" s="1"/>
      <c r="E189" s="1"/>
      <c r="F189" s="1"/>
      <c r="G189" s="1"/>
      <c r="H189" s="113"/>
      <c r="I189" s="1"/>
      <c r="J189" s="1"/>
      <c r="K189" s="1"/>
      <c r="L189" s="1"/>
      <c r="M189" s="212" t="s">
        <v>223</v>
      </c>
    </row>
    <row r="190" spans="1:13" s="210" customFormat="1" hidden="1">
      <c r="A190" s="131"/>
      <c r="B190" s="1"/>
      <c r="C190" s="1"/>
      <c r="D190" s="1"/>
      <c r="E190" s="1"/>
      <c r="F190" s="1"/>
      <c r="G190" s="1"/>
      <c r="H190" s="113"/>
      <c r="I190" s="1"/>
      <c r="J190" s="1"/>
      <c r="K190" s="1"/>
      <c r="L190" s="1"/>
      <c r="M190" s="212" t="s">
        <v>224</v>
      </c>
    </row>
    <row r="191" spans="1:13" s="210" customFormat="1" hidden="1">
      <c r="A191" s="131"/>
      <c r="B191" s="1"/>
      <c r="C191" s="1"/>
      <c r="D191" s="1"/>
      <c r="E191" s="1"/>
      <c r="F191" s="1"/>
      <c r="G191" s="1"/>
      <c r="H191" s="113"/>
      <c r="I191" s="1"/>
      <c r="J191" s="1"/>
      <c r="K191" s="1"/>
      <c r="L191" s="1"/>
      <c r="M191" s="1"/>
    </row>
    <row r="192" spans="1:13" hidden="1">
      <c r="A192" s="131"/>
      <c r="B192" s="1"/>
      <c r="C192" s="1"/>
      <c r="D192" s="1"/>
      <c r="E192" s="1"/>
      <c r="F192" s="1"/>
      <c r="G192" s="1"/>
      <c r="H192" s="1"/>
      <c r="I192" s="1"/>
      <c r="J192" s="1"/>
      <c r="K192" s="1"/>
      <c r="L192" s="1"/>
      <c r="M192" s="1"/>
    </row>
    <row r="193" spans="1:13" hidden="1">
      <c r="A193" s="131"/>
      <c r="B193" s="1"/>
      <c r="C193" s="1"/>
      <c r="D193" s="1"/>
      <c r="E193" s="1"/>
      <c r="F193" s="1"/>
      <c r="G193" s="1"/>
      <c r="H193" s="1"/>
      <c r="I193" s="1"/>
      <c r="J193" s="1"/>
      <c r="K193" s="1"/>
      <c r="L193" s="1"/>
      <c r="M193" s="1"/>
    </row>
    <row r="194" spans="1:13" hidden="1">
      <c r="F194" s="1"/>
    </row>
  </sheetData>
  <mergeCells count="139">
    <mergeCell ref="B115:D115"/>
    <mergeCell ref="J111:M111"/>
    <mergeCell ref="J112:M112"/>
    <mergeCell ref="A19:B19"/>
    <mergeCell ref="J19:L19"/>
    <mergeCell ref="G12:H12"/>
    <mergeCell ref="J12:L12"/>
    <mergeCell ref="J14:L14"/>
    <mergeCell ref="G15:H15"/>
    <mergeCell ref="A28:M28"/>
    <mergeCell ref="A27:M27"/>
    <mergeCell ref="A29:M29"/>
    <mergeCell ref="A30:H30"/>
    <mergeCell ref="J30:M30"/>
    <mergeCell ref="A31:C31"/>
    <mergeCell ref="E31:G31"/>
    <mergeCell ref="J31:K31"/>
    <mergeCell ref="J32:K32"/>
    <mergeCell ref="B37:C37"/>
    <mergeCell ref="F37:G37"/>
    <mergeCell ref="L31:M31"/>
    <mergeCell ref="B38:C38"/>
    <mergeCell ref="F38:G38"/>
    <mergeCell ref="B39:C39"/>
    <mergeCell ref="F39:G39"/>
    <mergeCell ref="G9:H9"/>
    <mergeCell ref="J9:L9"/>
    <mergeCell ref="A10:B10"/>
    <mergeCell ref="G10:H10"/>
    <mergeCell ref="J10:L10"/>
    <mergeCell ref="A17:B17"/>
    <mergeCell ref="G17:H17"/>
    <mergeCell ref="G16:H16"/>
    <mergeCell ref="J16:L16"/>
    <mergeCell ref="J15:L15"/>
    <mergeCell ref="J17:L17"/>
    <mergeCell ref="A32:C32"/>
    <mergeCell ref="E32:G32"/>
    <mergeCell ref="A34:M34"/>
    <mergeCell ref="A36:E36"/>
    <mergeCell ref="F36:H36"/>
    <mergeCell ref="I36:M36"/>
    <mergeCell ref="I39:M39"/>
    <mergeCell ref="L32:M32"/>
    <mergeCell ref="A2:M2"/>
    <mergeCell ref="A3:M3"/>
    <mergeCell ref="E25:G25"/>
    <mergeCell ref="C25:D25"/>
    <mergeCell ref="A22:M22"/>
    <mergeCell ref="A11:B11"/>
    <mergeCell ref="G11:H11"/>
    <mergeCell ref="J11:L11"/>
    <mergeCell ref="A12:B12"/>
    <mergeCell ref="D23:F23"/>
    <mergeCell ref="G23:H23"/>
    <mergeCell ref="I23:J23"/>
    <mergeCell ref="I25:J25"/>
    <mergeCell ref="K25:L25"/>
    <mergeCell ref="A4:M7"/>
    <mergeCell ref="A20:M21"/>
    <mergeCell ref="G13:H13"/>
    <mergeCell ref="G18:H18"/>
    <mergeCell ref="J18:L18"/>
    <mergeCell ref="G14:H14"/>
    <mergeCell ref="J13:L13"/>
    <mergeCell ref="A24:M24"/>
    <mergeCell ref="A9:B9"/>
    <mergeCell ref="C9:E9"/>
    <mergeCell ref="A83:B83"/>
    <mergeCell ref="E57:F57"/>
    <mergeCell ref="A51:B51"/>
    <mergeCell ref="J109:M109"/>
    <mergeCell ref="J110:M110"/>
    <mergeCell ref="A96:B96"/>
    <mergeCell ref="B40:C40"/>
    <mergeCell ref="F40:G40"/>
    <mergeCell ref="L48:M48"/>
    <mergeCell ref="A41:B41"/>
    <mergeCell ref="F41:G41"/>
    <mergeCell ref="A44:M44"/>
    <mergeCell ref="A45:B45"/>
    <mergeCell ref="I45:M45"/>
    <mergeCell ref="A46:B46"/>
    <mergeCell ref="L46:M46"/>
    <mergeCell ref="A47:B47"/>
    <mergeCell ref="A43:M43"/>
    <mergeCell ref="L47:M47"/>
    <mergeCell ref="A48:B48"/>
    <mergeCell ref="A49:B49"/>
    <mergeCell ref="L49:M49"/>
    <mergeCell ref="A67:B67"/>
    <mergeCell ref="L51:M51"/>
    <mergeCell ref="A60:M60"/>
    <mergeCell ref="A50:B50"/>
    <mergeCell ref="L50:M50"/>
    <mergeCell ref="A62:B62"/>
    <mergeCell ref="A66:B66"/>
    <mergeCell ref="J62:M62"/>
    <mergeCell ref="A63:B63"/>
    <mergeCell ref="K63:M63"/>
    <mergeCell ref="A64:B64"/>
    <mergeCell ref="K64:M64"/>
    <mergeCell ref="A65:B65"/>
    <mergeCell ref="J65:M68"/>
    <mergeCell ref="D68:E68"/>
    <mergeCell ref="G98:I98"/>
    <mergeCell ref="A95:B95"/>
    <mergeCell ref="A88:C88"/>
    <mergeCell ref="D88:E88"/>
    <mergeCell ref="G88:H88"/>
    <mergeCell ref="G95:I95"/>
    <mergeCell ref="G94:J94"/>
    <mergeCell ref="A89:M89"/>
    <mergeCell ref="F111:G111"/>
    <mergeCell ref="B111:D111"/>
    <mergeCell ref="A82:B82"/>
    <mergeCell ref="A68:C68"/>
    <mergeCell ref="A79:M79"/>
    <mergeCell ref="A84:B84"/>
    <mergeCell ref="A87:B87"/>
    <mergeCell ref="A80:B80"/>
    <mergeCell ref="A81:B81"/>
    <mergeCell ref="F115:G115"/>
    <mergeCell ref="G93:I93"/>
    <mergeCell ref="A91:M91"/>
    <mergeCell ref="K115:M115"/>
    <mergeCell ref="A108:M108"/>
    <mergeCell ref="A70:M70"/>
    <mergeCell ref="A71:M71"/>
    <mergeCell ref="A78:M78"/>
    <mergeCell ref="A90:M90"/>
    <mergeCell ref="A97:B97"/>
    <mergeCell ref="G99:I99"/>
    <mergeCell ref="A102:M102"/>
    <mergeCell ref="A92:B92"/>
    <mergeCell ref="G92:I92"/>
    <mergeCell ref="L92:M92"/>
    <mergeCell ref="A93:B93"/>
    <mergeCell ref="G96:I96"/>
  </mergeCells>
  <phoneticPr fontId="36" type="noConversion"/>
  <conditionalFormatting sqref="E105:E106">
    <cfRule type="cellIs" dxfId="35" priority="100" operator="equal">
      <formula>0</formula>
    </cfRule>
    <cfRule type="cellIs" priority="101" operator="equal">
      <formula>0</formula>
    </cfRule>
    <cfRule type="cellIs" dxfId="34" priority="102" operator="equal">
      <formula>0</formula>
    </cfRule>
    <cfRule type="cellIs" dxfId="33" priority="103" operator="equal">
      <formula>0</formula>
    </cfRule>
    <cfRule type="cellIs" priority="104" operator="equal">
      <formula>0</formula>
    </cfRule>
  </conditionalFormatting>
  <conditionalFormatting sqref="D105:E105 B105 E106">
    <cfRule type="cellIs" dxfId="32" priority="99" operator="equal">
      <formula>0</formula>
    </cfRule>
  </conditionalFormatting>
  <conditionalFormatting sqref="L31">
    <cfRule type="cellIs" dxfId="31" priority="47" operator="greaterThan">
      <formula>0</formula>
    </cfRule>
    <cfRule type="cellIs" dxfId="30" priority="48" operator="greaterThan">
      <formula>0</formula>
    </cfRule>
    <cfRule type="cellIs" priority="49" operator="greaterThan">
      <formula>0</formula>
    </cfRule>
    <cfRule type="cellIs" dxfId="29" priority="95" operator="lessThanOrEqual">
      <formula>0</formula>
    </cfRule>
    <cfRule type="cellIs" dxfId="28" priority="96" operator="equal">
      <formula>0</formula>
    </cfRule>
  </conditionalFormatting>
  <conditionalFormatting sqref="C41 M40:M41 F105 K37:K38 M37:M38 K40:K41 G10:H18 J10:L18">
    <cfRule type="cellIs" dxfId="27" priority="94" operator="lessThanOrEqual">
      <formula>0</formula>
    </cfRule>
  </conditionalFormatting>
  <conditionalFormatting sqref="L32:M32">
    <cfRule type="cellIs" dxfId="26" priority="40" operator="notEqual">
      <formula>"00/00/00"</formula>
    </cfRule>
    <cfRule type="cellIs" dxfId="25" priority="86" operator="lessThanOrEqual">
      <formula>0</formula>
    </cfRule>
    <cfRule type="cellIs" priority="87" operator="lessThanOrEqual">
      <formula>0</formula>
    </cfRule>
  </conditionalFormatting>
  <conditionalFormatting sqref="H37:H41">
    <cfRule type="cellIs" dxfId="24" priority="83" operator="greaterThanOrEqual">
      <formula>0</formula>
    </cfRule>
    <cfRule type="cellIs" dxfId="23" priority="84" operator="equal">
      <formula>0</formula>
    </cfRule>
  </conditionalFormatting>
  <conditionalFormatting sqref="D11:D18 C10:C18 G10:H18">
    <cfRule type="cellIs" dxfId="22" priority="76" operator="greaterThanOrEqual">
      <formula>0</formula>
    </cfRule>
  </conditionalFormatting>
  <conditionalFormatting sqref="D11:D18 C10:C18">
    <cfRule type="cellIs" dxfId="21" priority="70" operator="greaterThan">
      <formula>0</formula>
    </cfRule>
    <cfRule type="cellIs" priority="71" operator="greaterThanOrEqual">
      <formula>0</formula>
    </cfRule>
    <cfRule type="cellIs" dxfId="20" priority="73" operator="greaterThanOrEqual">
      <formula>0</formula>
    </cfRule>
    <cfRule type="cellIs" dxfId="19" priority="75" operator="greaterThanOrEqual">
      <formula>0</formula>
    </cfRule>
  </conditionalFormatting>
  <conditionalFormatting sqref="D11:D17 C10:C18">
    <cfRule type="cellIs" priority="72" operator="lessThanOrEqual">
      <formula>0</formula>
    </cfRule>
  </conditionalFormatting>
  <conditionalFormatting sqref="J10:L18">
    <cfRule type="cellIs" dxfId="18" priority="65" operator="greaterThanOrEqual">
      <formula>0</formula>
    </cfRule>
    <cfRule type="cellIs" priority="66" operator="greaterThanOrEqual">
      <formula>0</formula>
    </cfRule>
  </conditionalFormatting>
  <conditionalFormatting sqref="K37 K40">
    <cfRule type="cellIs" priority="63" operator="greaterThan">
      <formula>0</formula>
    </cfRule>
    <cfRule type="containsBlanks" priority="64">
      <formula>LEN(TRIM(K37))=0</formula>
    </cfRule>
  </conditionalFormatting>
  <conditionalFormatting sqref="K38 K40:K41">
    <cfRule type="cellIs" dxfId="17" priority="62" operator="greaterThan">
      <formula>0</formula>
    </cfRule>
  </conditionalFormatting>
  <conditionalFormatting sqref="K37:K38 K40:K41">
    <cfRule type="cellIs" dxfId="16" priority="60" operator="greaterThanOrEqual">
      <formula>0</formula>
    </cfRule>
    <cfRule type="cellIs" dxfId="15" priority="61" operator="lessThan">
      <formula>0</formula>
    </cfRule>
  </conditionalFormatting>
  <conditionalFormatting sqref="L31">
    <cfRule type="cellIs" dxfId="14" priority="43" operator="greaterThanOrEqual">
      <formula>"00/00/00"</formula>
    </cfRule>
    <cfRule type="cellIs" priority="44" operator="greaterThan">
      <formula>"0/00/0000"</formula>
    </cfRule>
    <cfRule type="cellIs" dxfId="13" priority="45" operator="greaterThan">
      <formula>0</formula>
    </cfRule>
    <cfRule type="cellIs" dxfId="12" priority="46" operator="greaterThan">
      <formula>0</formula>
    </cfRule>
  </conditionalFormatting>
  <conditionalFormatting sqref="L31:M31">
    <cfRule type="cellIs" dxfId="11" priority="41" operator="notEqual">
      <formula>"00/00/00"</formula>
    </cfRule>
    <cfRule type="cellIs" dxfId="10" priority="42" operator="lessThan">
      <formula>"00/00/00"</formula>
    </cfRule>
  </conditionalFormatting>
  <conditionalFormatting sqref="C10:C18">
    <cfRule type="cellIs" dxfId="9" priority="29" operator="greaterThanOrEqual">
      <formula>0</formula>
    </cfRule>
    <cfRule type="cellIs" dxfId="8" priority="30" operator="lessThanOrEqual">
      <formula>0</formula>
    </cfRule>
    <cfRule type="cellIs" dxfId="7" priority="39" operator="lessThan">
      <formula>0</formula>
    </cfRule>
  </conditionalFormatting>
  <conditionalFormatting sqref="C11:C16 C18">
    <cfRule type="cellIs" dxfId="6" priority="38" operator="lessThan">
      <formula>0</formula>
    </cfRule>
  </conditionalFormatting>
  <conditionalFormatting sqref="C11:C18">
    <cfRule type="cellIs" dxfId="5" priority="24" operator="greaterThanOrEqual">
      <formula>0</formula>
    </cfRule>
    <cfRule type="cellIs" dxfId="4" priority="26" operator="greaterThanOrEqual">
      <formula>0</formula>
    </cfRule>
    <cfRule type="cellIs" dxfId="3" priority="27" operator="lessThanOrEqual">
      <formula>0</formula>
    </cfRule>
    <cfRule type="cellIs" dxfId="2" priority="28" operator="lessThan">
      <formula>0</formula>
    </cfRule>
  </conditionalFormatting>
  <conditionalFormatting sqref="D10:E18">
    <cfRule type="cellIs" dxfId="1" priority="25" operator="greaterThanOrEqual">
      <formula>0</formula>
    </cfRule>
  </conditionalFormatting>
  <conditionalFormatting sqref="E10:E18">
    <cfRule type="cellIs" priority="16" operator="greaterThanOrEqual">
      <formula>0</formula>
    </cfRule>
  </conditionalFormatting>
  <conditionalFormatting sqref="E10:E18">
    <cfRule type="cellIs" priority="14" operator="notEqual">
      <formula>0</formula>
    </cfRule>
    <cfRule type="cellIs" priority="15" operator="greaterThanOrEqual">
      <formula>0</formula>
    </cfRule>
  </conditionalFormatting>
  <conditionalFormatting sqref="J51:K51">
    <cfRule type="cellIs" dxfId="0" priority="82" operator="equal">
      <formula>0</formula>
    </cfRule>
  </conditionalFormatting>
  <dataValidations disablePrompts="1" count="26">
    <dataValidation type="list" allowBlank="1" showInputMessage="1" showErrorMessage="1" prompt="PAY MONTH 2011-2013" sqref="B133:B136 H105:H106">
      <formula1>B71</formula1>
    </dataValidation>
    <dataValidation type="list" allowBlank="1" showInputMessage="1" showErrorMessage="1" sqref="D32">
      <formula1>H72:H74</formula1>
    </dataValidation>
    <dataValidation type="list" allowBlank="1" showInputMessage="1" showErrorMessage="1" prompt="PAY MONTH 2011-2013" sqref="B138:B141">
      <formula1>B102</formula1>
    </dataValidation>
    <dataValidation type="list" allowBlank="1" showInputMessage="1" showErrorMessage="1" prompt="Father" sqref="L98">
      <formula1>$I$73:$I$74</formula1>
    </dataValidation>
    <dataValidation type="list" allowBlank="1" showInputMessage="1" showErrorMessage="1" prompt="Mother" sqref="L97">
      <formula1>$I$73:$I$74</formula1>
    </dataValidation>
    <dataValidation type="list" allowBlank="1" showInputMessage="1" showErrorMessage="1" prompt="Child" sqref="L95">
      <formula1>$I$73:$I$74</formula1>
    </dataValidation>
    <dataValidation type="list" allowBlank="1" showInputMessage="1" showErrorMessage="1" prompt="Husband" sqref="L94">
      <formula1>$I$73:$I$74</formula1>
    </dataValidation>
    <dataValidation type="list" allowBlank="1" showInputMessage="1" showErrorMessage="1" prompt="Legal Rep" sqref="L99">
      <formula1>$I$73:$I$74</formula1>
    </dataValidation>
    <dataValidation type="list" allowBlank="1" showInputMessage="1" showErrorMessage="1" prompt="Wife" sqref="L93">
      <formula1>$I$73:$I$74</formula1>
    </dataValidation>
    <dataValidation type="list" allowBlank="1" showInputMessage="1" showErrorMessage="1" prompt="RETIREMENT CODE" sqref="E41">
      <formula1>$M$118:$M$189</formula1>
    </dataValidation>
    <dataValidation type="list" allowBlank="1" showInputMessage="1" showErrorMessage="1" sqref="H31">
      <formula1>$H$72:$H$74</formula1>
    </dataValidation>
    <dataValidation type="list" showInputMessage="1" showErrorMessage="1" sqref="D31">
      <formula1>$H$72:$H$74</formula1>
    </dataValidation>
    <dataValidation type="list" allowBlank="1" showInputMessage="1" showErrorMessage="1" prompt="PAY CYCLE_x000a_" sqref="E37">
      <formula1>$G$128:$G$132</formula1>
    </dataValidation>
    <dataValidation type="list" allowBlank="1" showInputMessage="1" showErrorMessage="1" prompt="PAY PLAN" sqref="E39">
      <formula1>$J$118:$J$141</formula1>
    </dataValidation>
    <dataValidation type="list" allowBlank="1" showInputMessage="1" showErrorMessage="1" sqref="H32 J63:J64">
      <formula1>$H$72:$H$75</formula1>
    </dataValidation>
    <dataValidation type="list" allowBlank="1" showInputMessage="1" showErrorMessage="1" prompt="WORKDAYS IN THE MONTH" sqref="D105:D106">
      <formula1>$G$119:$G$123</formula1>
    </dataValidation>
    <dataValidation type="list" allowBlank="1" showInputMessage="1" showErrorMessage="1" prompt="CJIP PAY MONTH" sqref="C105:C106">
      <formula1>$E$119:$E$158</formula1>
    </dataValidation>
    <dataValidation type="list" allowBlank="1" showInputMessage="1" showErrorMessage="1" prompt="PAY MONTH 2011-2013" sqref="B142:B145 B137">
      <formula1>#REF!</formula1>
    </dataValidation>
    <dataValidation type="list" allowBlank="1" showInputMessage="1" showErrorMessage="1" prompt="APPOINTMENT STATUS  CODE" sqref="L119 L121:L133">
      <formula1>$E$20</formula1>
    </dataValidation>
    <dataValidation type="list" allowBlank="1" showInputMessage="1" showErrorMessage="1" prompt="APT CD" sqref="E40">
      <formula1>$L$119:$L$133</formula1>
    </dataValidation>
    <dataValidation type="list" allowBlank="1" showInputMessage="1" showErrorMessage="1" prompt="CJIP PAY AMOUNT" sqref="B105:B106 L47">
      <formula1>$H$119:$H$141</formula1>
    </dataValidation>
    <dataValidation type="list" allowBlank="1" showInputMessage="1" showErrorMessage="1" sqref="D48">
      <formula1>$D$120:$D$158</formula1>
    </dataValidation>
    <dataValidation type="list" allowBlank="1" showInputMessage="1" showErrorMessage="1" sqref="B104">
      <formula1>$H$120:$H$141</formula1>
    </dataValidation>
    <dataValidation type="list" allowBlank="1" showInputMessage="1" showErrorMessage="1" sqref="C104">
      <formula1>$C$120:$C$158</formula1>
    </dataValidation>
    <dataValidation type="list" allowBlank="1" showInputMessage="1" showErrorMessage="1" sqref="D104">
      <formula1>$E$120:$E$158</formula1>
    </dataValidation>
    <dataValidation type="list" allowBlank="1" showInputMessage="1" showErrorMessage="1" prompt="MONTHLY CONTRACT HOURS" sqref="D49:D50">
      <formula1>$F$119:$F$133</formula1>
    </dataValidation>
  </dataValidations>
  <pageMargins left="0.5" right="0.5" top="0.5" bottom="0.4" header="0.25" footer="0.25"/>
  <pageSetup scale="70" orientation="landscape" r:id="rId1"/>
  <headerFooter>
    <oddHeader>&amp;C&amp;"Arial,Bold"&amp;18STATE OF FLORIDA AGENCY BENEFICIARY PAYROLL CERTIFICATION AND WORKSHEET</oddHeader>
    <oddFooter xml:space="preserve">&amp;LDFS-A3-2123
Rev. 01/04/2016&amp;CPage &amp;P </oddFooter>
  </headerFooter>
  <drawing r:id="rId2"/>
</worksheet>
</file>

<file path=xl/worksheets/sheet2.xml><?xml version="1.0" encoding="utf-8"?>
<worksheet xmlns="http://schemas.openxmlformats.org/spreadsheetml/2006/main" xmlns:r="http://schemas.openxmlformats.org/officeDocument/2006/relationships">
  <dimension ref="A1:M221"/>
  <sheetViews>
    <sheetView zoomScaleNormal="100" workbookViewId="0">
      <selection sqref="A1:J1"/>
    </sheetView>
  </sheetViews>
  <sheetFormatPr defaultRowHeight="12.75"/>
  <sheetData>
    <row r="1" spans="1:10" ht="21" customHeight="1">
      <c r="A1" s="478" t="s">
        <v>238</v>
      </c>
      <c r="B1" s="478"/>
      <c r="C1" s="478"/>
      <c r="D1" s="478"/>
      <c r="E1" s="478"/>
      <c r="F1" s="478"/>
      <c r="G1" s="478"/>
      <c r="H1" s="478"/>
      <c r="I1" s="478"/>
      <c r="J1" s="478"/>
    </row>
    <row r="2" spans="1:10" ht="6.2" customHeight="1">
      <c r="A2" s="265"/>
      <c r="B2" s="265"/>
      <c r="C2" s="265"/>
      <c r="D2" s="265"/>
      <c r="E2" s="265"/>
      <c r="F2" s="265"/>
      <c r="G2" s="265"/>
      <c r="H2" s="265"/>
      <c r="I2" s="265"/>
      <c r="J2" s="265"/>
    </row>
    <row r="3" spans="1:10" ht="18.75" customHeight="1">
      <c r="A3" s="479" t="s">
        <v>239</v>
      </c>
      <c r="B3" s="479"/>
      <c r="C3" s="479"/>
      <c r="D3" s="479"/>
      <c r="E3" s="479"/>
      <c r="F3" s="479"/>
      <c r="G3" s="479"/>
      <c r="H3" s="479"/>
      <c r="I3" s="479"/>
      <c r="J3" s="479"/>
    </row>
    <row r="4" spans="1:10" ht="18.75" customHeight="1">
      <c r="A4" s="479" t="s">
        <v>240</v>
      </c>
      <c r="B4" s="479"/>
      <c r="C4" s="479"/>
      <c r="D4" s="479"/>
      <c r="E4" s="479"/>
      <c r="F4" s="479"/>
      <c r="G4" s="479"/>
      <c r="H4" s="479"/>
      <c r="I4" s="479"/>
      <c r="J4" s="479"/>
    </row>
    <row r="5" spans="1:10" ht="12.75" customHeight="1">
      <c r="A5" s="265"/>
      <c r="B5" s="265"/>
      <c r="C5" s="265"/>
      <c r="D5" s="265"/>
      <c r="E5" s="265"/>
      <c r="F5" s="265"/>
      <c r="G5" s="265"/>
      <c r="H5" s="265"/>
      <c r="I5" s="265"/>
      <c r="J5" s="265"/>
    </row>
    <row r="6" spans="1:10" ht="15.75" customHeight="1">
      <c r="A6" s="480" t="s">
        <v>237</v>
      </c>
      <c r="B6" s="480"/>
      <c r="C6" s="266"/>
      <c r="D6" s="266"/>
      <c r="E6" s="266"/>
      <c r="F6" s="266"/>
      <c r="G6" s="266"/>
      <c r="H6" s="266"/>
      <c r="I6" s="266"/>
      <c r="J6" s="266"/>
    </row>
    <row r="7" spans="1:10" ht="14.1" customHeight="1">
      <c r="A7" s="265"/>
      <c r="B7" s="265"/>
      <c r="C7" s="265"/>
      <c r="D7" s="265"/>
      <c r="E7" s="265"/>
      <c r="F7" s="265"/>
      <c r="G7" s="265"/>
      <c r="H7" s="265"/>
      <c r="I7" s="265"/>
      <c r="J7" s="265"/>
    </row>
    <row r="8" spans="1:10" ht="175.5" customHeight="1">
      <c r="A8" s="470" t="s">
        <v>295</v>
      </c>
      <c r="B8" s="470"/>
      <c r="C8" s="470"/>
      <c r="D8" s="470"/>
      <c r="E8" s="470"/>
      <c r="F8" s="470"/>
      <c r="G8" s="470"/>
      <c r="H8" s="470"/>
      <c r="I8" s="470"/>
      <c r="J8" s="470"/>
    </row>
    <row r="9" spans="1:10" ht="12.75" customHeight="1">
      <c r="A9" s="267"/>
      <c r="B9" s="267"/>
      <c r="C9" s="267"/>
      <c r="D9" s="267"/>
      <c r="E9" s="267"/>
      <c r="F9" s="267"/>
      <c r="G9" s="267"/>
      <c r="H9" s="267"/>
      <c r="I9" s="267"/>
      <c r="J9" s="267"/>
    </row>
    <row r="10" spans="1:10" ht="79.5" customHeight="1">
      <c r="A10" s="470" t="s">
        <v>267</v>
      </c>
      <c r="B10" s="470"/>
      <c r="C10" s="470"/>
      <c r="D10" s="470"/>
      <c r="E10" s="470"/>
      <c r="F10" s="470"/>
      <c r="G10" s="470"/>
      <c r="H10" s="470"/>
      <c r="I10" s="470"/>
      <c r="J10" s="470"/>
    </row>
    <row r="11" spans="1:10" ht="12.75" customHeight="1">
      <c r="A11" s="267"/>
      <c r="B11" s="267"/>
      <c r="C11" s="267"/>
      <c r="D11" s="267"/>
      <c r="E11" s="267"/>
      <c r="F11" s="267"/>
      <c r="G11" s="267"/>
      <c r="H11" s="267"/>
      <c r="I11" s="267"/>
      <c r="J11" s="267"/>
    </row>
    <row r="12" spans="1:10" ht="63.75" customHeight="1">
      <c r="A12" s="470" t="s">
        <v>241</v>
      </c>
      <c r="B12" s="470"/>
      <c r="C12" s="470"/>
      <c r="D12" s="470"/>
      <c r="E12" s="470"/>
      <c r="F12" s="470"/>
      <c r="G12" s="470"/>
      <c r="H12" s="470"/>
      <c r="I12" s="470"/>
      <c r="J12" s="470"/>
    </row>
    <row r="13" spans="1:10" ht="13.7" customHeight="1">
      <c r="A13" s="268"/>
      <c r="B13" s="268"/>
      <c r="C13" s="268"/>
      <c r="D13" s="268"/>
      <c r="E13" s="268"/>
      <c r="F13" s="268"/>
      <c r="G13" s="268"/>
      <c r="H13" s="268"/>
      <c r="I13" s="268"/>
      <c r="J13" s="268"/>
    </row>
    <row r="14" spans="1:10" ht="15.75" customHeight="1">
      <c r="A14" s="481" t="s">
        <v>242</v>
      </c>
      <c r="B14" s="481"/>
      <c r="C14" s="481"/>
      <c r="D14" s="481"/>
      <c r="E14" s="481"/>
      <c r="F14" s="481"/>
      <c r="G14" s="481"/>
      <c r="H14" s="481"/>
      <c r="I14" s="481"/>
      <c r="J14" s="481"/>
    </row>
    <row r="15" spans="1:10" ht="13.7" customHeight="1">
      <c r="A15" s="269"/>
      <c r="B15" s="269"/>
      <c r="C15" s="269"/>
      <c r="D15" s="269"/>
      <c r="E15" s="269"/>
      <c r="F15" s="270"/>
      <c r="G15" s="268"/>
      <c r="H15" s="268"/>
      <c r="I15" s="268"/>
      <c r="J15" s="268"/>
    </row>
    <row r="16" spans="1:10" ht="15.75" customHeight="1">
      <c r="A16" s="269" t="s">
        <v>243</v>
      </c>
      <c r="B16" s="269"/>
      <c r="C16" s="269"/>
      <c r="D16" s="269"/>
      <c r="E16" s="269"/>
      <c r="F16" s="270"/>
      <c r="G16" s="268"/>
      <c r="H16" s="268"/>
      <c r="I16" s="268"/>
      <c r="J16" s="268"/>
    </row>
    <row r="17" spans="1:11" ht="13.7" customHeight="1">
      <c r="A17" s="268"/>
      <c r="B17" s="268"/>
      <c r="C17" s="268"/>
      <c r="D17" s="268"/>
      <c r="E17" s="268"/>
      <c r="F17" s="268"/>
      <c r="G17" s="268"/>
      <c r="H17" s="268"/>
      <c r="I17" s="268"/>
      <c r="J17" s="268"/>
    </row>
    <row r="18" spans="1:11" ht="142.5" customHeight="1">
      <c r="A18" s="470" t="s">
        <v>258</v>
      </c>
      <c r="B18" s="470"/>
      <c r="C18" s="470"/>
      <c r="D18" s="470"/>
      <c r="E18" s="470"/>
      <c r="F18" s="470"/>
      <c r="G18" s="470"/>
      <c r="H18" s="470"/>
      <c r="I18" s="470"/>
      <c r="J18" s="470"/>
    </row>
    <row r="19" spans="1:11" ht="12.75" customHeight="1">
      <c r="A19" s="267"/>
      <c r="B19" s="267"/>
      <c r="C19" s="267"/>
      <c r="D19" s="267"/>
      <c r="E19" s="267"/>
      <c r="F19" s="267"/>
      <c r="G19" s="267"/>
      <c r="H19" s="267"/>
      <c r="I19" s="267"/>
      <c r="J19" s="267"/>
    </row>
    <row r="20" spans="1:11" ht="15.75" customHeight="1">
      <c r="A20" s="483" t="s">
        <v>256</v>
      </c>
      <c r="B20" s="483"/>
      <c r="C20" s="483"/>
      <c r="D20" s="483"/>
      <c r="E20" s="483"/>
      <c r="F20" s="483"/>
      <c r="G20" s="483"/>
      <c r="H20" s="268"/>
      <c r="I20" s="268"/>
      <c r="J20" s="268"/>
    </row>
    <row r="21" spans="1:11" ht="31.5" customHeight="1">
      <c r="A21" s="471" t="s">
        <v>244</v>
      </c>
      <c r="B21" s="471"/>
      <c r="C21" s="471"/>
      <c r="D21" s="471"/>
      <c r="E21" s="471"/>
      <c r="F21" s="471"/>
      <c r="G21" s="471"/>
      <c r="H21" s="471"/>
      <c r="I21" s="471"/>
      <c r="J21" s="471"/>
    </row>
    <row r="22" spans="1:11" ht="12.75" customHeight="1">
      <c r="A22" s="271"/>
      <c r="B22" s="271"/>
      <c r="C22" s="271"/>
      <c r="D22" s="271"/>
      <c r="E22" s="271"/>
      <c r="F22" s="271"/>
      <c r="G22" s="271"/>
      <c r="H22" s="271"/>
      <c r="I22" s="271"/>
      <c r="J22" s="271"/>
    </row>
    <row r="23" spans="1:11" ht="63" customHeight="1">
      <c r="A23" s="471" t="s">
        <v>259</v>
      </c>
      <c r="B23" s="471"/>
      <c r="C23" s="471"/>
      <c r="D23" s="471"/>
      <c r="E23" s="471"/>
      <c r="F23" s="471"/>
      <c r="G23" s="471"/>
      <c r="H23" s="471"/>
      <c r="I23" s="471"/>
      <c r="J23" s="471"/>
    </row>
    <row r="24" spans="1:11" ht="13.7" customHeight="1">
      <c r="A24" s="271"/>
      <c r="B24" s="271"/>
      <c r="C24" s="271"/>
      <c r="D24" s="271"/>
      <c r="E24" s="271"/>
      <c r="F24" s="271"/>
      <c r="G24" s="271"/>
      <c r="H24" s="271"/>
      <c r="I24" s="271"/>
      <c r="J24" s="271"/>
    </row>
    <row r="25" spans="1:11" ht="81" customHeight="1">
      <c r="A25" s="470" t="s">
        <v>260</v>
      </c>
      <c r="B25" s="470"/>
      <c r="C25" s="470"/>
      <c r="D25" s="470"/>
      <c r="E25" s="470"/>
      <c r="F25" s="470"/>
      <c r="G25" s="470"/>
      <c r="H25" s="470"/>
      <c r="I25" s="470"/>
      <c r="J25" s="470"/>
    </row>
    <row r="26" spans="1:11" ht="12.75" customHeight="1">
      <c r="A26" s="267"/>
      <c r="B26" s="267"/>
      <c r="C26" s="267"/>
      <c r="D26" s="267"/>
      <c r="E26" s="267"/>
      <c r="F26" s="267"/>
      <c r="G26" s="267"/>
      <c r="H26" s="267"/>
      <c r="I26" s="267"/>
      <c r="J26" s="267"/>
    </row>
    <row r="27" spans="1:11" ht="49.5" customHeight="1">
      <c r="A27" s="470" t="s">
        <v>251</v>
      </c>
      <c r="B27" s="470"/>
      <c r="C27" s="470"/>
      <c r="D27" s="470"/>
      <c r="E27" s="470"/>
      <c r="F27" s="470"/>
      <c r="G27" s="470"/>
      <c r="H27" s="470"/>
      <c r="I27" s="470"/>
      <c r="J27" s="470"/>
    </row>
    <row r="28" spans="1:11" ht="12.75" customHeight="1">
      <c r="A28" s="267"/>
      <c r="B28" s="267"/>
      <c r="C28" s="267"/>
      <c r="D28" s="267"/>
      <c r="E28" s="267"/>
      <c r="F28" s="267"/>
      <c r="G28" s="267"/>
      <c r="H28" s="267"/>
      <c r="I28" s="267"/>
      <c r="J28" s="267"/>
    </row>
    <row r="29" spans="1:11" ht="81" customHeight="1">
      <c r="A29" s="471" t="s">
        <v>322</v>
      </c>
      <c r="B29" s="471"/>
      <c r="C29" s="471"/>
      <c r="D29" s="471"/>
      <c r="E29" s="471"/>
      <c r="F29" s="471"/>
      <c r="G29" s="471"/>
      <c r="H29" s="471"/>
      <c r="I29" s="471"/>
      <c r="J29" s="471"/>
    </row>
    <row r="30" spans="1:11" ht="13.7" customHeight="1">
      <c r="A30" s="271"/>
      <c r="B30" s="288"/>
      <c r="C30" s="288"/>
      <c r="D30" s="288"/>
      <c r="E30" s="288"/>
      <c r="F30" s="288"/>
      <c r="G30" s="288"/>
      <c r="H30" s="288"/>
      <c r="I30" s="288"/>
      <c r="J30" s="288"/>
    </row>
    <row r="31" spans="1:11" ht="150" customHeight="1">
      <c r="A31" s="477" t="s">
        <v>268</v>
      </c>
      <c r="B31" s="477"/>
      <c r="C31" s="477"/>
      <c r="D31" s="477"/>
      <c r="E31" s="477"/>
      <c r="F31" s="477"/>
      <c r="G31" s="477"/>
      <c r="H31" s="477"/>
      <c r="I31" s="477"/>
      <c r="J31" s="477"/>
      <c r="K31" s="263"/>
    </row>
    <row r="32" spans="1:11" ht="12.75" customHeight="1">
      <c r="A32" s="289"/>
      <c r="B32" s="289"/>
      <c r="C32" s="289"/>
      <c r="D32" s="289"/>
      <c r="E32" s="289"/>
      <c r="F32" s="289"/>
      <c r="G32" s="289"/>
      <c r="H32" s="289"/>
      <c r="I32" s="289"/>
      <c r="J32" s="289"/>
      <c r="K32" s="263"/>
    </row>
    <row r="33" spans="1:13" s="485" customFormat="1" ht="50.25" customHeight="1">
      <c r="A33" s="485" t="s">
        <v>323</v>
      </c>
    </row>
    <row r="34" spans="1:13" ht="12.75" customHeight="1">
      <c r="A34" s="272"/>
      <c r="B34" s="272"/>
      <c r="C34" s="272"/>
      <c r="D34" s="272"/>
      <c r="E34" s="272"/>
      <c r="F34" s="272"/>
      <c r="G34" s="272"/>
      <c r="H34" s="272"/>
      <c r="I34" s="272"/>
      <c r="J34" s="272"/>
      <c r="K34" s="263"/>
    </row>
    <row r="35" spans="1:13" ht="157.5" customHeight="1">
      <c r="A35" s="471" t="s">
        <v>261</v>
      </c>
      <c r="B35" s="471"/>
      <c r="C35" s="471"/>
      <c r="D35" s="471"/>
      <c r="E35" s="471"/>
      <c r="F35" s="471"/>
      <c r="G35" s="471"/>
      <c r="H35" s="471"/>
      <c r="I35" s="471"/>
      <c r="J35" s="471"/>
      <c r="M35" s="262"/>
    </row>
    <row r="36" spans="1:13" ht="12.6" customHeight="1">
      <c r="A36" s="271"/>
      <c r="B36" s="271"/>
      <c r="C36" s="271"/>
      <c r="D36" s="271"/>
      <c r="E36" s="271"/>
      <c r="F36" s="271"/>
      <c r="G36" s="271"/>
      <c r="H36" s="271"/>
      <c r="I36" s="271"/>
      <c r="J36" s="271"/>
    </row>
    <row r="37" spans="1:13" ht="80.25" customHeight="1">
      <c r="A37" s="475" t="s">
        <v>262</v>
      </c>
      <c r="B37" s="475"/>
      <c r="C37" s="475"/>
      <c r="D37" s="475"/>
      <c r="E37" s="475"/>
      <c r="F37" s="475"/>
      <c r="G37" s="475"/>
      <c r="H37" s="475"/>
      <c r="I37" s="475"/>
      <c r="J37" s="475"/>
    </row>
    <row r="38" spans="1:13" ht="12.75" customHeight="1">
      <c r="A38" s="273"/>
      <c r="B38" s="273"/>
      <c r="C38" s="273"/>
      <c r="D38" s="273"/>
      <c r="E38" s="273"/>
      <c r="F38" s="273"/>
      <c r="G38" s="273"/>
      <c r="H38" s="273"/>
      <c r="I38" s="273"/>
      <c r="J38" s="273"/>
    </row>
    <row r="39" spans="1:13" ht="34.5" customHeight="1">
      <c r="A39" s="472" t="s">
        <v>245</v>
      </c>
      <c r="B39" s="472"/>
      <c r="C39" s="472"/>
      <c r="D39" s="472"/>
      <c r="E39" s="472"/>
      <c r="F39" s="472"/>
      <c r="G39" s="472"/>
      <c r="H39" s="472"/>
      <c r="I39" s="472"/>
      <c r="J39" s="472"/>
    </row>
    <row r="40" spans="1:13" ht="13.7" customHeight="1">
      <c r="A40" s="274"/>
      <c r="B40" s="274"/>
      <c r="C40" s="274"/>
      <c r="D40" s="274"/>
      <c r="E40" s="274"/>
      <c r="F40" s="274"/>
      <c r="G40" s="274"/>
      <c r="H40" s="274"/>
      <c r="I40" s="274"/>
      <c r="J40" s="274"/>
    </row>
    <row r="41" spans="1:13" ht="79.5" customHeight="1">
      <c r="A41" s="484" t="s">
        <v>250</v>
      </c>
      <c r="B41" s="484"/>
      <c r="C41" s="484"/>
      <c r="D41" s="484"/>
      <c r="E41" s="484"/>
      <c r="F41" s="484"/>
      <c r="G41" s="484"/>
      <c r="H41" s="484"/>
      <c r="I41" s="484"/>
      <c r="J41" s="484"/>
    </row>
    <row r="42" spans="1:13" ht="13.7" customHeight="1">
      <c r="A42" s="275"/>
      <c r="B42" s="275"/>
      <c r="C42" s="275"/>
      <c r="D42" s="275"/>
      <c r="E42" s="275"/>
      <c r="F42" s="275"/>
      <c r="G42" s="275"/>
      <c r="H42" s="275"/>
      <c r="I42" s="275"/>
      <c r="J42" s="275"/>
    </row>
    <row r="43" spans="1:13" ht="157.5" customHeight="1">
      <c r="A43" s="474" t="s">
        <v>246</v>
      </c>
      <c r="B43" s="474"/>
      <c r="C43" s="474"/>
      <c r="D43" s="474"/>
      <c r="E43" s="474"/>
      <c r="F43" s="474"/>
      <c r="G43" s="474"/>
      <c r="H43" s="474"/>
      <c r="I43" s="474"/>
      <c r="J43" s="474"/>
    </row>
    <row r="44" spans="1:13" ht="12.75" customHeight="1">
      <c r="A44" s="268"/>
      <c r="B44" s="268"/>
      <c r="C44" s="268"/>
      <c r="D44" s="268"/>
      <c r="E44" s="268"/>
      <c r="F44" s="268"/>
      <c r="G44" s="268"/>
      <c r="H44" s="268"/>
      <c r="I44" s="268"/>
      <c r="J44" s="268"/>
    </row>
    <row r="45" spans="1:13" ht="79.5" customHeight="1">
      <c r="A45" s="472" t="s">
        <v>257</v>
      </c>
      <c r="B45" s="472"/>
      <c r="C45" s="472"/>
      <c r="D45" s="472"/>
      <c r="E45" s="472"/>
      <c r="F45" s="472"/>
      <c r="G45" s="472"/>
      <c r="H45" s="472"/>
      <c r="I45" s="472"/>
      <c r="J45" s="472"/>
    </row>
    <row r="46" spans="1:13" ht="12.75" customHeight="1">
      <c r="A46" s="268"/>
      <c r="B46" s="268"/>
      <c r="C46" s="268"/>
      <c r="D46" s="268"/>
      <c r="E46" s="268"/>
      <c r="F46" s="268"/>
      <c r="G46" s="268"/>
      <c r="H46" s="268"/>
      <c r="I46" s="268"/>
      <c r="J46" s="268"/>
    </row>
    <row r="47" spans="1:13" ht="48.75" customHeight="1">
      <c r="A47" s="472" t="s">
        <v>247</v>
      </c>
      <c r="B47" s="472"/>
      <c r="C47" s="472"/>
      <c r="D47" s="472"/>
      <c r="E47" s="472"/>
      <c r="F47" s="472"/>
      <c r="G47" s="472"/>
      <c r="H47" s="472"/>
      <c r="I47" s="472"/>
      <c r="J47" s="472"/>
    </row>
    <row r="48" spans="1:13" ht="12.75" customHeight="1">
      <c r="A48" s="268"/>
      <c r="B48" s="268"/>
      <c r="C48" s="268"/>
      <c r="D48" s="268"/>
      <c r="E48" s="268"/>
      <c r="F48" s="268"/>
      <c r="G48" s="268"/>
      <c r="H48" s="268"/>
      <c r="I48" s="268"/>
      <c r="J48" s="268"/>
    </row>
    <row r="49" spans="1:10" ht="49.5" customHeight="1">
      <c r="A49" s="472" t="s">
        <v>248</v>
      </c>
      <c r="B49" s="473"/>
      <c r="C49" s="473"/>
      <c r="D49" s="473"/>
      <c r="E49" s="473"/>
      <c r="F49" s="473"/>
      <c r="G49" s="473"/>
      <c r="H49" s="473"/>
      <c r="I49" s="473"/>
      <c r="J49" s="473"/>
    </row>
    <row r="50" spans="1:10" ht="13.7" customHeight="1">
      <c r="A50" s="268"/>
      <c r="B50" s="268"/>
      <c r="C50" s="268"/>
      <c r="D50" s="268"/>
      <c r="E50" s="268"/>
      <c r="F50" s="268"/>
      <c r="G50" s="268"/>
      <c r="H50" s="268"/>
      <c r="I50" s="268"/>
      <c r="J50" s="268"/>
    </row>
    <row r="51" spans="1:10" ht="64.5" customHeight="1">
      <c r="A51" s="474" t="s">
        <v>263</v>
      </c>
      <c r="B51" s="474"/>
      <c r="C51" s="474"/>
      <c r="D51" s="474"/>
      <c r="E51" s="474"/>
      <c r="F51" s="474"/>
      <c r="G51" s="474"/>
      <c r="H51" s="474"/>
      <c r="I51" s="474"/>
      <c r="J51" s="474"/>
    </row>
    <row r="52" spans="1:10" ht="12.6" customHeight="1">
      <c r="A52" s="276"/>
      <c r="B52" s="276"/>
      <c r="C52" s="276"/>
      <c r="D52" s="276"/>
      <c r="E52" s="276"/>
      <c r="F52" s="276"/>
      <c r="G52" s="276"/>
      <c r="H52" s="276"/>
      <c r="I52" s="276"/>
      <c r="J52" s="276"/>
    </row>
    <row r="53" spans="1:10" ht="95.25" customHeight="1">
      <c r="A53" s="475" t="s">
        <v>264</v>
      </c>
      <c r="B53" s="475"/>
      <c r="C53" s="475"/>
      <c r="D53" s="475"/>
      <c r="E53" s="475"/>
      <c r="F53" s="475"/>
      <c r="G53" s="475"/>
      <c r="H53" s="475"/>
      <c r="I53" s="475"/>
      <c r="J53" s="475"/>
    </row>
    <row r="54" spans="1:10" ht="12.75" customHeight="1">
      <c r="A54" s="273"/>
      <c r="B54" s="273"/>
      <c r="C54" s="273"/>
      <c r="D54" s="273"/>
      <c r="E54" s="273"/>
      <c r="F54" s="273"/>
      <c r="G54" s="273"/>
      <c r="H54" s="273"/>
      <c r="I54" s="273"/>
      <c r="J54" s="273"/>
    </row>
    <row r="55" spans="1:10" ht="80.25" customHeight="1">
      <c r="A55" s="471" t="s">
        <v>266</v>
      </c>
      <c r="B55" s="471"/>
      <c r="C55" s="471"/>
      <c r="D55" s="471"/>
      <c r="E55" s="471"/>
      <c r="F55" s="471"/>
      <c r="G55" s="471"/>
      <c r="H55" s="471"/>
      <c r="I55" s="471"/>
      <c r="J55" s="471"/>
    </row>
    <row r="56" spans="1:10" ht="12.75" customHeight="1">
      <c r="A56" s="271"/>
      <c r="B56" s="271"/>
      <c r="C56" s="271"/>
      <c r="D56" s="271"/>
      <c r="E56" s="271"/>
      <c r="F56" s="271"/>
      <c r="G56" s="271"/>
      <c r="H56" s="271"/>
      <c r="I56" s="271"/>
      <c r="J56" s="271"/>
    </row>
    <row r="57" spans="1:10" ht="111" customHeight="1">
      <c r="A57" s="471" t="s">
        <v>265</v>
      </c>
      <c r="B57" s="471"/>
      <c r="C57" s="471"/>
      <c r="D57" s="471"/>
      <c r="E57" s="471"/>
      <c r="F57" s="471"/>
      <c r="G57" s="471"/>
      <c r="H57" s="471"/>
      <c r="I57" s="471"/>
      <c r="J57" s="471"/>
    </row>
    <row r="58" spans="1:10" ht="12.75" customHeight="1">
      <c r="A58" s="268"/>
      <c r="B58" s="268"/>
      <c r="C58" s="268"/>
      <c r="D58" s="268"/>
      <c r="E58" s="268"/>
      <c r="F58" s="268"/>
      <c r="G58" s="268"/>
      <c r="H58" s="268"/>
      <c r="I58" s="268"/>
      <c r="J58" s="268"/>
    </row>
    <row r="59" spans="1:10" ht="111.75" customHeight="1">
      <c r="A59" s="470" t="s">
        <v>294</v>
      </c>
      <c r="B59" s="470"/>
      <c r="C59" s="470"/>
      <c r="D59" s="470"/>
      <c r="E59" s="470"/>
      <c r="F59" s="470"/>
      <c r="G59" s="470"/>
      <c r="H59" s="470"/>
      <c r="I59" s="470"/>
      <c r="J59" s="470"/>
    </row>
    <row r="60" spans="1:10" ht="12.75" customHeight="1">
      <c r="A60" s="268"/>
      <c r="B60" s="268"/>
      <c r="C60" s="268"/>
      <c r="D60" s="268"/>
      <c r="E60" s="268"/>
      <c r="F60" s="268"/>
      <c r="G60" s="268"/>
      <c r="H60" s="268"/>
      <c r="I60" s="268"/>
      <c r="J60" s="268"/>
    </row>
    <row r="61" spans="1:10" ht="204.75" customHeight="1">
      <c r="A61" s="474" t="s">
        <v>296</v>
      </c>
      <c r="B61" s="474"/>
      <c r="C61" s="474"/>
      <c r="D61" s="474"/>
      <c r="E61" s="474"/>
      <c r="F61" s="474"/>
      <c r="G61" s="474"/>
      <c r="H61" s="474"/>
      <c r="I61" s="474"/>
      <c r="J61" s="474"/>
    </row>
    <row r="62" spans="1:10" ht="14.25" customHeight="1">
      <c r="A62" s="268"/>
      <c r="B62" s="268"/>
      <c r="C62" s="268"/>
      <c r="D62" s="268"/>
      <c r="E62" s="268"/>
      <c r="F62" s="268"/>
      <c r="G62" s="268"/>
      <c r="H62" s="268"/>
      <c r="I62" s="268"/>
      <c r="J62" s="268"/>
    </row>
    <row r="63" spans="1:10" ht="15" customHeight="1">
      <c r="A63" s="476" t="s">
        <v>117</v>
      </c>
      <c r="B63" s="476"/>
      <c r="C63" s="476"/>
      <c r="D63" s="476"/>
      <c r="E63" s="476"/>
      <c r="F63" s="476"/>
      <c r="G63" s="476"/>
      <c r="H63" s="476"/>
      <c r="I63" s="476"/>
      <c r="J63" s="476"/>
    </row>
    <row r="64" spans="1:10" ht="12.75" customHeight="1">
      <c r="A64" s="268"/>
      <c r="B64" s="268"/>
      <c r="C64" s="268"/>
      <c r="D64" s="268"/>
      <c r="E64" s="268"/>
      <c r="F64" s="268"/>
      <c r="G64" s="268"/>
      <c r="H64" s="268"/>
      <c r="I64" s="268"/>
      <c r="J64" s="268"/>
    </row>
    <row r="65" spans="1:10" ht="15.75" customHeight="1">
      <c r="A65" s="471" t="s">
        <v>249</v>
      </c>
      <c r="B65" s="471"/>
      <c r="C65" s="471"/>
      <c r="D65" s="471"/>
      <c r="E65" s="471"/>
      <c r="F65" s="471"/>
      <c r="G65" s="471"/>
      <c r="H65" s="471"/>
      <c r="I65" s="471"/>
      <c r="J65" s="471"/>
    </row>
    <row r="66" spans="1:10" ht="15.75" customHeight="1">
      <c r="A66" s="268"/>
      <c r="B66" s="268"/>
      <c r="C66" s="268"/>
      <c r="D66" s="268"/>
      <c r="E66" s="268"/>
      <c r="F66" s="268"/>
      <c r="G66" s="268"/>
      <c r="H66" s="268"/>
      <c r="I66" s="268"/>
      <c r="J66" s="268"/>
    </row>
    <row r="67" spans="1:10" ht="15" customHeight="1">
      <c r="A67" s="277"/>
      <c r="B67" s="277"/>
      <c r="C67" s="277"/>
      <c r="D67" s="277"/>
      <c r="E67" s="277"/>
      <c r="F67" s="277"/>
      <c r="G67" s="277"/>
      <c r="H67" s="277"/>
      <c r="I67" s="277"/>
      <c r="J67" s="277"/>
    </row>
    <row r="68" spans="1:10" ht="15" customHeight="1">
      <c r="A68" s="277"/>
      <c r="B68" s="277"/>
      <c r="C68" s="277"/>
      <c r="D68" s="277"/>
      <c r="E68" s="277"/>
      <c r="F68" s="277"/>
      <c r="G68" s="277"/>
      <c r="H68" s="277"/>
      <c r="I68" s="277"/>
      <c r="J68" s="277"/>
    </row>
    <row r="69" spans="1:10" ht="15" customHeight="1">
      <c r="A69" s="277"/>
      <c r="B69" s="277"/>
      <c r="C69" s="277"/>
      <c r="D69" s="277"/>
      <c r="E69" s="277"/>
      <c r="F69" s="277"/>
      <c r="G69" s="277"/>
      <c r="H69" s="277"/>
      <c r="I69" s="277"/>
      <c r="J69" s="277"/>
    </row>
    <row r="70" spans="1:10" ht="15" customHeight="1">
      <c r="A70" s="482"/>
      <c r="B70" s="482"/>
      <c r="C70" s="482"/>
      <c r="D70" s="482"/>
      <c r="E70" s="482"/>
      <c r="F70" s="482"/>
      <c r="G70" s="482"/>
      <c r="H70" s="482"/>
      <c r="I70" s="482"/>
      <c r="J70" s="482"/>
    </row>
    <row r="71" spans="1:10" ht="15" customHeight="1">
      <c r="A71" s="482"/>
      <c r="B71" s="482"/>
      <c r="C71" s="482"/>
      <c r="D71" s="482"/>
      <c r="E71" s="482"/>
      <c r="F71" s="482"/>
      <c r="G71" s="482"/>
      <c r="H71" s="482"/>
      <c r="I71" s="482"/>
      <c r="J71" s="482"/>
    </row>
    <row r="72" spans="1:10" ht="15" customHeight="1">
      <c r="A72" s="482"/>
      <c r="B72" s="482"/>
      <c r="C72" s="482"/>
      <c r="D72" s="482"/>
      <c r="E72" s="482"/>
      <c r="F72" s="482"/>
      <c r="G72" s="482"/>
      <c r="H72" s="482"/>
      <c r="I72" s="482"/>
      <c r="J72" s="482"/>
    </row>
    <row r="73" spans="1:10" ht="15" customHeight="1">
      <c r="A73" s="482"/>
      <c r="B73" s="482"/>
      <c r="C73" s="482"/>
      <c r="D73" s="482"/>
      <c r="E73" s="482"/>
      <c r="F73" s="482"/>
      <c r="G73" s="482"/>
      <c r="H73" s="482"/>
      <c r="I73" s="482"/>
      <c r="J73" s="482"/>
    </row>
    <row r="74" spans="1:10" ht="15" customHeight="1">
      <c r="A74" s="482"/>
      <c r="B74" s="482"/>
      <c r="C74" s="482"/>
      <c r="D74" s="482"/>
      <c r="E74" s="482"/>
      <c r="F74" s="482"/>
      <c r="G74" s="482"/>
      <c r="H74" s="482"/>
      <c r="I74" s="482"/>
      <c r="J74" s="482"/>
    </row>
    <row r="75" spans="1:10" ht="15" customHeight="1">
      <c r="A75" s="482"/>
      <c r="B75" s="482"/>
      <c r="C75" s="482"/>
      <c r="D75" s="482"/>
      <c r="E75" s="482"/>
      <c r="F75" s="482"/>
      <c r="G75" s="482"/>
      <c r="H75" s="482"/>
      <c r="I75" s="482"/>
      <c r="J75" s="482"/>
    </row>
    <row r="76" spans="1:10" ht="15" customHeight="1">
      <c r="A76" s="482"/>
      <c r="B76" s="482"/>
      <c r="C76" s="482"/>
      <c r="D76" s="482"/>
      <c r="E76" s="482"/>
      <c r="F76" s="482"/>
      <c r="G76" s="482"/>
      <c r="H76" s="482"/>
      <c r="I76" s="482"/>
      <c r="J76" s="482"/>
    </row>
    <row r="77" spans="1:10" ht="15" customHeight="1">
      <c r="A77" s="482"/>
      <c r="B77" s="482"/>
      <c r="C77" s="482"/>
      <c r="D77" s="482"/>
      <c r="E77" s="482"/>
      <c r="F77" s="482"/>
      <c r="G77" s="482"/>
      <c r="H77" s="482"/>
      <c r="I77" s="482"/>
      <c r="J77" s="482"/>
    </row>
    <row r="78" spans="1:10" ht="15" customHeight="1">
      <c r="A78" s="482"/>
      <c r="B78" s="482"/>
      <c r="C78" s="482"/>
      <c r="D78" s="482"/>
      <c r="E78" s="482"/>
      <c r="F78" s="482"/>
      <c r="G78" s="482"/>
      <c r="H78" s="482"/>
      <c r="I78" s="482"/>
      <c r="J78" s="482"/>
    </row>
    <row r="79" spans="1:10" ht="15" customHeight="1">
      <c r="A79" s="482"/>
      <c r="B79" s="482"/>
      <c r="C79" s="482"/>
      <c r="D79" s="482"/>
      <c r="E79" s="482"/>
      <c r="F79" s="482"/>
      <c r="G79" s="482"/>
      <c r="H79" s="482"/>
      <c r="I79" s="482"/>
      <c r="J79" s="482"/>
    </row>
    <row r="80" spans="1:10" ht="15" customHeight="1">
      <c r="A80" s="482"/>
      <c r="B80" s="482"/>
      <c r="C80" s="482"/>
      <c r="D80" s="482"/>
      <c r="E80" s="482"/>
      <c r="F80" s="482"/>
      <c r="G80" s="482"/>
      <c r="H80" s="482"/>
      <c r="I80" s="482"/>
      <c r="J80" s="482"/>
    </row>
    <row r="81" spans="1:10" ht="15" customHeight="1">
      <c r="A81" s="482"/>
      <c r="B81" s="482"/>
      <c r="C81" s="482"/>
      <c r="D81" s="482"/>
      <c r="E81" s="482"/>
      <c r="F81" s="482"/>
      <c r="G81" s="482"/>
      <c r="H81" s="482"/>
      <c r="I81" s="482"/>
      <c r="J81" s="482"/>
    </row>
    <row r="82" spans="1:10" ht="15" customHeight="1">
      <c r="A82" s="482"/>
      <c r="B82" s="482"/>
      <c r="C82" s="482"/>
      <c r="D82" s="482"/>
      <c r="E82" s="482"/>
      <c r="F82" s="482"/>
      <c r="G82" s="482"/>
      <c r="H82" s="482"/>
      <c r="I82" s="482"/>
      <c r="J82" s="482"/>
    </row>
    <row r="83" spans="1:10" ht="15" customHeight="1">
      <c r="A83" s="482"/>
      <c r="B83" s="482"/>
      <c r="C83" s="482"/>
      <c r="D83" s="482"/>
      <c r="E83" s="482"/>
      <c r="F83" s="482"/>
      <c r="G83" s="482"/>
      <c r="H83" s="482"/>
      <c r="I83" s="482"/>
      <c r="J83" s="482"/>
    </row>
    <row r="84" spans="1:10" ht="15" customHeight="1">
      <c r="A84" s="482"/>
      <c r="B84" s="482"/>
      <c r="C84" s="482"/>
      <c r="D84" s="482"/>
      <c r="E84" s="482"/>
      <c r="F84" s="482"/>
      <c r="G84" s="482"/>
      <c r="H84" s="482"/>
      <c r="I84" s="482"/>
      <c r="J84" s="482"/>
    </row>
    <row r="85" spans="1:10" ht="15" customHeight="1">
      <c r="A85" s="482"/>
      <c r="B85" s="482"/>
      <c r="C85" s="482"/>
      <c r="D85" s="482"/>
      <c r="E85" s="482"/>
      <c r="F85" s="482"/>
      <c r="G85" s="482"/>
      <c r="H85" s="482"/>
      <c r="I85" s="482"/>
      <c r="J85" s="482"/>
    </row>
    <row r="86" spans="1:10" ht="15" customHeight="1">
      <c r="A86" s="482"/>
      <c r="B86" s="482"/>
      <c r="C86" s="482"/>
      <c r="D86" s="482"/>
      <c r="E86" s="482"/>
      <c r="F86" s="482"/>
      <c r="G86" s="482"/>
      <c r="H86" s="482"/>
      <c r="I86" s="482"/>
      <c r="J86" s="482"/>
    </row>
    <row r="87" spans="1:10" ht="15" customHeight="1">
      <c r="A87" s="482"/>
      <c r="B87" s="482"/>
      <c r="C87" s="482"/>
      <c r="D87" s="482"/>
      <c r="E87" s="482"/>
      <c r="F87" s="482"/>
      <c r="G87" s="482"/>
      <c r="H87" s="482"/>
      <c r="I87" s="482"/>
      <c r="J87" s="482"/>
    </row>
    <row r="88" spans="1:10" ht="15" customHeight="1">
      <c r="A88" s="482"/>
      <c r="B88" s="482"/>
      <c r="C88" s="482"/>
      <c r="D88" s="482"/>
      <c r="E88" s="482"/>
      <c r="F88" s="482"/>
      <c r="G88" s="482"/>
      <c r="H88" s="482"/>
      <c r="I88" s="482"/>
      <c r="J88" s="482"/>
    </row>
    <row r="89" spans="1:10" ht="12.75" customHeight="1">
      <c r="A89" s="482"/>
      <c r="B89" s="482"/>
      <c r="C89" s="482"/>
      <c r="D89" s="482"/>
      <c r="E89" s="482"/>
      <c r="F89" s="482"/>
      <c r="G89" s="482"/>
      <c r="H89" s="482"/>
      <c r="I89" s="482"/>
      <c r="J89" s="482"/>
    </row>
    <row r="90" spans="1:10" ht="12.75" customHeight="1">
      <c r="A90" s="482"/>
      <c r="B90" s="482"/>
      <c r="C90" s="482"/>
      <c r="D90" s="482"/>
      <c r="E90" s="482"/>
      <c r="F90" s="482"/>
      <c r="G90" s="482"/>
      <c r="H90" s="482"/>
      <c r="I90" s="482"/>
      <c r="J90" s="482"/>
    </row>
    <row r="91" spans="1:10" ht="12.75" customHeight="1">
      <c r="A91" s="482"/>
      <c r="B91" s="482"/>
      <c r="C91" s="482"/>
      <c r="D91" s="482"/>
      <c r="E91" s="482"/>
      <c r="F91" s="482"/>
      <c r="G91" s="482"/>
      <c r="H91" s="482"/>
      <c r="I91" s="482"/>
      <c r="J91" s="482"/>
    </row>
    <row r="92" spans="1:10">
      <c r="A92" s="482"/>
      <c r="B92" s="482"/>
      <c r="C92" s="482"/>
      <c r="D92" s="482"/>
      <c r="E92" s="482"/>
      <c r="F92" s="482"/>
      <c r="G92" s="482"/>
      <c r="H92" s="482"/>
      <c r="I92" s="482"/>
      <c r="J92" s="482"/>
    </row>
    <row r="93" spans="1:10">
      <c r="A93" s="482"/>
      <c r="B93" s="482"/>
      <c r="C93" s="482"/>
      <c r="D93" s="482"/>
      <c r="E93" s="482"/>
      <c r="F93" s="482"/>
      <c r="G93" s="482"/>
      <c r="H93" s="482"/>
      <c r="I93" s="482"/>
      <c r="J93" s="482"/>
    </row>
    <row r="94" spans="1:10">
      <c r="A94" s="482"/>
      <c r="B94" s="482"/>
      <c r="C94" s="482"/>
      <c r="D94" s="482"/>
      <c r="E94" s="482"/>
      <c r="F94" s="482"/>
      <c r="G94" s="482"/>
      <c r="H94" s="482"/>
      <c r="I94" s="482"/>
      <c r="J94" s="482"/>
    </row>
    <row r="95" spans="1:10">
      <c r="A95" s="482"/>
      <c r="B95" s="482"/>
      <c r="C95" s="482"/>
      <c r="D95" s="482"/>
      <c r="E95" s="482"/>
      <c r="F95" s="482"/>
      <c r="G95" s="482"/>
      <c r="H95" s="482"/>
      <c r="I95" s="482"/>
      <c r="J95" s="482"/>
    </row>
    <row r="96" spans="1:10">
      <c r="A96" s="482"/>
      <c r="B96" s="482"/>
      <c r="C96" s="482"/>
      <c r="D96" s="482"/>
      <c r="E96" s="482"/>
      <c r="F96" s="482"/>
      <c r="G96" s="482"/>
      <c r="H96" s="482"/>
      <c r="I96" s="482"/>
      <c r="J96" s="482"/>
    </row>
    <row r="97" spans="1:10">
      <c r="A97" s="482"/>
      <c r="B97" s="482"/>
      <c r="C97" s="482"/>
      <c r="D97" s="482"/>
      <c r="E97" s="482"/>
      <c r="F97" s="482"/>
      <c r="G97" s="482"/>
      <c r="H97" s="482"/>
      <c r="I97" s="482"/>
      <c r="J97" s="482"/>
    </row>
    <row r="98" spans="1:10">
      <c r="A98" s="482"/>
      <c r="B98" s="482"/>
      <c r="C98" s="482"/>
      <c r="D98" s="482"/>
      <c r="E98" s="482"/>
      <c r="F98" s="482"/>
      <c r="G98" s="482"/>
      <c r="H98" s="482"/>
      <c r="I98" s="482"/>
      <c r="J98" s="482"/>
    </row>
    <row r="99" spans="1:10">
      <c r="A99" s="482"/>
      <c r="B99" s="482"/>
      <c r="C99" s="482"/>
      <c r="D99" s="482"/>
      <c r="E99" s="482"/>
      <c r="F99" s="482"/>
      <c r="G99" s="482"/>
      <c r="H99" s="482"/>
      <c r="I99" s="482"/>
      <c r="J99" s="482"/>
    </row>
    <row r="100" spans="1:10">
      <c r="A100" s="482"/>
      <c r="B100" s="482"/>
      <c r="C100" s="482"/>
      <c r="D100" s="482"/>
      <c r="E100" s="482"/>
      <c r="F100" s="482"/>
      <c r="G100" s="482"/>
      <c r="H100" s="482"/>
      <c r="I100" s="482"/>
      <c r="J100" s="482"/>
    </row>
    <row r="101" spans="1:10">
      <c r="A101" s="482"/>
      <c r="B101" s="482"/>
      <c r="C101" s="482"/>
      <c r="D101" s="482"/>
      <c r="E101" s="482"/>
      <c r="F101" s="482"/>
      <c r="G101" s="482"/>
      <c r="H101" s="482"/>
      <c r="I101" s="482"/>
      <c r="J101" s="482"/>
    </row>
    <row r="102" spans="1:10">
      <c r="A102" s="482"/>
      <c r="B102" s="482"/>
      <c r="C102" s="482"/>
      <c r="D102" s="482"/>
      <c r="E102" s="482"/>
      <c r="F102" s="482"/>
      <c r="G102" s="482"/>
      <c r="H102" s="482"/>
      <c r="I102" s="482"/>
      <c r="J102" s="482"/>
    </row>
    <row r="103" spans="1:10">
      <c r="A103" s="482"/>
      <c r="B103" s="482"/>
      <c r="C103" s="482"/>
      <c r="D103" s="482"/>
      <c r="E103" s="482"/>
      <c r="F103" s="482"/>
      <c r="G103" s="482"/>
      <c r="H103" s="482"/>
      <c r="I103" s="482"/>
      <c r="J103" s="482"/>
    </row>
    <row r="104" spans="1:10">
      <c r="A104" s="482"/>
      <c r="B104" s="482"/>
      <c r="C104" s="482"/>
      <c r="D104" s="482"/>
      <c r="E104" s="482"/>
      <c r="F104" s="482"/>
      <c r="G104" s="482"/>
      <c r="H104" s="482"/>
      <c r="I104" s="482"/>
      <c r="J104" s="482"/>
    </row>
    <row r="105" spans="1:10">
      <c r="A105" s="482"/>
      <c r="B105" s="482"/>
      <c r="C105" s="482"/>
      <c r="D105" s="482"/>
      <c r="E105" s="482"/>
      <c r="F105" s="482"/>
      <c r="G105" s="482"/>
      <c r="H105" s="482"/>
      <c r="I105" s="482"/>
      <c r="J105" s="482"/>
    </row>
    <row r="106" spans="1:10">
      <c r="A106" s="482"/>
      <c r="B106" s="482"/>
      <c r="C106" s="482"/>
      <c r="D106" s="482"/>
      <c r="E106" s="482"/>
      <c r="F106" s="482"/>
      <c r="G106" s="482"/>
      <c r="H106" s="482"/>
      <c r="I106" s="482"/>
      <c r="J106" s="482"/>
    </row>
    <row r="107" spans="1:10">
      <c r="A107" s="482"/>
      <c r="B107" s="482"/>
      <c r="C107" s="482"/>
      <c r="D107" s="482"/>
      <c r="E107" s="482"/>
      <c r="F107" s="482"/>
      <c r="G107" s="482"/>
      <c r="H107" s="482"/>
      <c r="I107" s="482"/>
      <c r="J107" s="482"/>
    </row>
    <row r="108" spans="1:10">
      <c r="A108" s="482"/>
      <c r="B108" s="482"/>
      <c r="C108" s="482"/>
      <c r="D108" s="482"/>
      <c r="E108" s="482"/>
      <c r="F108" s="482"/>
      <c r="G108" s="482"/>
      <c r="H108" s="482"/>
      <c r="I108" s="482"/>
      <c r="J108" s="482"/>
    </row>
    <row r="109" spans="1:10">
      <c r="A109" s="482"/>
      <c r="B109" s="482"/>
      <c r="C109" s="482"/>
      <c r="D109" s="482"/>
      <c r="E109" s="482"/>
      <c r="F109" s="482"/>
      <c r="G109" s="482"/>
      <c r="H109" s="482"/>
      <c r="I109" s="482"/>
      <c r="J109" s="482"/>
    </row>
    <row r="110" spans="1:10">
      <c r="A110" s="482"/>
      <c r="B110" s="482"/>
      <c r="C110" s="482"/>
      <c r="D110" s="482"/>
      <c r="E110" s="482"/>
      <c r="F110" s="482"/>
      <c r="G110" s="482"/>
      <c r="H110" s="482"/>
      <c r="I110" s="482"/>
      <c r="J110" s="482"/>
    </row>
    <row r="111" spans="1:10">
      <c r="A111" s="482"/>
      <c r="B111" s="482"/>
      <c r="C111" s="482"/>
      <c r="D111" s="482"/>
      <c r="E111" s="482"/>
      <c r="F111" s="482"/>
      <c r="G111" s="482"/>
      <c r="H111" s="482"/>
      <c r="I111" s="482"/>
      <c r="J111" s="482"/>
    </row>
    <row r="112" spans="1:10" s="264" customFormat="1"/>
    <row r="113" s="264" customFormat="1"/>
    <row r="114" s="264" customFormat="1"/>
    <row r="115" s="264" customFormat="1"/>
    <row r="116" s="264" customFormat="1"/>
    <row r="117" s="264" customFormat="1"/>
    <row r="118" s="264" customFormat="1"/>
    <row r="119" s="264" customFormat="1"/>
    <row r="120" s="264" customFormat="1"/>
    <row r="121" s="264" customFormat="1"/>
    <row r="122" s="264" customFormat="1"/>
    <row r="123" s="264" customFormat="1"/>
    <row r="124" s="264" customFormat="1"/>
    <row r="125" s="264" customFormat="1"/>
    <row r="126" s="264" customFormat="1"/>
    <row r="127" s="264" customFormat="1"/>
    <row r="128" s="264" customFormat="1"/>
    <row r="129" s="264" customFormat="1"/>
    <row r="130" s="264" customFormat="1"/>
    <row r="131" s="264" customFormat="1"/>
    <row r="132" s="264" customFormat="1"/>
    <row r="133" s="264" customFormat="1"/>
    <row r="134" s="264" customFormat="1"/>
    <row r="135" s="264" customFormat="1"/>
    <row r="136" s="264" customFormat="1"/>
    <row r="137" s="264" customFormat="1"/>
    <row r="138" s="264" customFormat="1"/>
    <row r="139" s="264" customFormat="1"/>
    <row r="140" s="264" customFormat="1"/>
    <row r="141" s="264" customFormat="1"/>
    <row r="142" s="264" customFormat="1"/>
    <row r="143" s="264" customFormat="1"/>
    <row r="144" s="264" customFormat="1"/>
    <row r="145" s="264" customFormat="1"/>
    <row r="146" s="264" customFormat="1"/>
    <row r="147" s="264" customFormat="1"/>
    <row r="148" s="264" customFormat="1"/>
    <row r="149" s="264" customFormat="1"/>
    <row r="150" s="264" customFormat="1"/>
    <row r="151" s="264" customFormat="1"/>
    <row r="152" s="264" customFormat="1"/>
    <row r="153" s="264" customFormat="1"/>
    <row r="154" s="264" customFormat="1"/>
    <row r="155" s="264" customFormat="1"/>
    <row r="156" s="264" customFormat="1"/>
    <row r="157" s="264" customFormat="1"/>
    <row r="158" s="264" customFormat="1"/>
    <row r="159" s="264" customFormat="1"/>
    <row r="160" s="264" customFormat="1"/>
    <row r="161" s="264" customFormat="1"/>
    <row r="162" s="264" customFormat="1"/>
    <row r="163" s="264" customFormat="1"/>
    <row r="164" s="264" customFormat="1"/>
    <row r="165" s="264" customFormat="1"/>
    <row r="166" s="264" customFormat="1"/>
    <row r="167" s="264" customFormat="1"/>
    <row r="168" s="264" customFormat="1"/>
    <row r="169" s="264" customFormat="1"/>
    <row r="170" s="264" customFormat="1"/>
    <row r="171" s="264" customFormat="1"/>
    <row r="172" s="264" customFormat="1"/>
    <row r="173" s="264" customFormat="1"/>
    <row r="174" s="264" customFormat="1"/>
    <row r="175" s="264" customFormat="1"/>
    <row r="176" s="264" customFormat="1"/>
    <row r="177" s="264" customFormat="1"/>
    <row r="178" s="264" customFormat="1"/>
    <row r="179" s="264" customFormat="1"/>
    <row r="180" s="264" customFormat="1"/>
    <row r="181" s="264" customFormat="1"/>
    <row r="182" s="264" customFormat="1"/>
    <row r="183" s="264" customFormat="1"/>
    <row r="184" s="264" customFormat="1"/>
    <row r="185" s="264" customFormat="1"/>
    <row r="186" s="264" customFormat="1"/>
    <row r="187" s="264" customFormat="1"/>
    <row r="188" s="264" customFormat="1"/>
    <row r="189" s="264" customFormat="1"/>
    <row r="190" s="264" customFormat="1"/>
    <row r="191" s="264" customFormat="1"/>
    <row r="192" s="264" customFormat="1"/>
    <row r="193" s="264" customFormat="1"/>
    <row r="194" s="264" customFormat="1"/>
    <row r="195" s="264" customFormat="1"/>
    <row r="196" s="264" customFormat="1"/>
    <row r="197" s="264" customFormat="1"/>
    <row r="198" s="264" customFormat="1"/>
    <row r="199" s="264" customFormat="1"/>
    <row r="200" s="264" customFormat="1"/>
    <row r="201" s="264" customFormat="1"/>
    <row r="202" s="264" customFormat="1"/>
    <row r="203" s="264" customFormat="1"/>
    <row r="204" s="264" customFormat="1"/>
    <row r="205" s="264" customFormat="1"/>
    <row r="206" s="264" customFormat="1"/>
    <row r="207" s="264" customFormat="1"/>
    <row r="208" s="264" customFormat="1"/>
    <row r="209" s="264" customFormat="1"/>
    <row r="210" s="264" customFormat="1"/>
    <row r="211" s="264" customFormat="1"/>
    <row r="212" s="264" customFormat="1"/>
    <row r="213" s="264" customFormat="1"/>
    <row r="214" s="264" customFormat="1"/>
    <row r="215" s="264" customFormat="1"/>
    <row r="216" s="264" customFormat="1"/>
    <row r="217" s="264" customFormat="1"/>
    <row r="218" s="264" customFormat="1"/>
    <row r="219" s="264" customFormat="1"/>
    <row r="220" s="264" customFormat="1"/>
    <row r="221" s="264" customFormat="1"/>
  </sheetData>
  <sheetProtection password="CCC1" sheet="1" objects="1" scenarios="1"/>
  <mergeCells count="34">
    <mergeCell ref="A14:J14"/>
    <mergeCell ref="A70:J111"/>
    <mergeCell ref="A18:J18"/>
    <mergeCell ref="A20:G20"/>
    <mergeCell ref="A21:J21"/>
    <mergeCell ref="A41:J41"/>
    <mergeCell ref="A43:J43"/>
    <mergeCell ref="A45:J45"/>
    <mergeCell ref="A47:J47"/>
    <mergeCell ref="A25:J25"/>
    <mergeCell ref="A29:J29"/>
    <mergeCell ref="A35:J35"/>
    <mergeCell ref="A33:XFD33"/>
    <mergeCell ref="A1:J1"/>
    <mergeCell ref="A3:J3"/>
    <mergeCell ref="A4:J4"/>
    <mergeCell ref="A6:B6"/>
    <mergeCell ref="A8:J8"/>
    <mergeCell ref="A10:J10"/>
    <mergeCell ref="A12:J12"/>
    <mergeCell ref="A65:J65"/>
    <mergeCell ref="A49:J49"/>
    <mergeCell ref="A51:J51"/>
    <mergeCell ref="A53:J53"/>
    <mergeCell ref="A55:J55"/>
    <mergeCell ref="A57:J57"/>
    <mergeCell ref="A59:J59"/>
    <mergeCell ref="A23:J23"/>
    <mergeCell ref="A27:J27"/>
    <mergeCell ref="A61:J61"/>
    <mergeCell ref="A63:J63"/>
    <mergeCell ref="A37:J37"/>
    <mergeCell ref="A39:J39"/>
    <mergeCell ref="A31:J31"/>
  </mergeCells>
  <pageMargins left="0.7" right="0.7" top="0.75" bottom="0.5" header="0.3" footer="0.3"/>
  <pageSetup orientation="portrait" r:id="rId1"/>
  <headerFoot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E4958535A9D848B070EF3F5392FA4F" ma:contentTypeVersion="0" ma:contentTypeDescription="Create a new document." ma:contentTypeScope="" ma:versionID="2edb7453bbca83d99415d2e2ab2652bb">
  <xsd:schema xmlns:xsd="http://www.w3.org/2001/XMLSchema" xmlns:xs="http://www.w3.org/2001/XMLSchema" xmlns:p="http://schemas.microsoft.com/office/2006/metadata/properties" xmlns:ns2="8595E4C6-A935-48D8-B070-EF3F5392FA4F" targetNamespace="http://schemas.microsoft.com/office/2006/metadata/properties" ma:root="true" ma:fieldsID="b34efc52813ad181921eb8043356a238" ns2:_="">
    <xsd:import namespace="8595E4C6-A935-48D8-B070-EF3F5392FA4F"/>
    <xsd:element name="properties">
      <xsd:complexType>
        <xsd:sequence>
          <xsd:element name="documentManagement">
            <xsd:complexType>
              <xsd:all>
                <xsd:element ref="ns2:author0" minOccurs="0"/>
                <xsd:element ref="ns2:Division" minOccurs="0"/>
                <xsd:element ref="ns2:manager0" minOccurs="0"/>
                <xsd:element ref="ns2:category0" minOccurs="0"/>
                <xsd:element ref="ns2:subject0" minOccurs="0"/>
                <xsd:element ref="ns2:company0" minOccurs="0"/>
                <xsd:element ref="ns2:comment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E4C6-A935-48D8-B070-EF3F5392FA4F" elementFormDefault="qualified">
    <xsd:import namespace="http://schemas.microsoft.com/office/2006/documentManagement/types"/>
    <xsd:import namespace="http://schemas.microsoft.com/office/infopath/2007/PartnerControls"/>
    <xsd:element name="author0" ma:index="8" nillable="true" ma:displayName="Author" ma:internalName="author0">
      <xsd:simpleType>
        <xsd:restriction base="dms:Text">
          <xsd:maxLength value="75"/>
        </xsd:restriction>
      </xsd:simpleType>
    </xsd:element>
    <xsd:element name="Division" ma:index="9" nillable="true" ma:displayName="Division" ma:internalName="Division">
      <xsd:simpleType>
        <xsd:restriction base="dms:Text">
          <xsd:maxLength value="255"/>
        </xsd:restriction>
      </xsd:simpleType>
    </xsd:element>
    <xsd:element name="manager0" ma:index="10" nillable="true" ma:displayName="Manager" ma:internalName="manager0">
      <xsd:simpleType>
        <xsd:restriction base="dms:Text">
          <xsd:maxLength value="255"/>
        </xsd:restriction>
      </xsd:simpleType>
    </xsd:element>
    <xsd:element name="category0" ma:index="11" nillable="true" ma:displayName="Category" ma:format="Dropdown" ma:internalName="category0">
      <xsd:simpleType>
        <xsd:union memberTypes="dms:Text">
          <xsd:simpleType>
            <xsd:restriction base="dms:Choice">
              <xsd:enumeration value="Classification and Pay"/>
              <xsd:enumeration value="Employee Relations"/>
              <xsd:enumeration value="Management Forms"/>
              <xsd:enumeration value="Management Performance"/>
              <xsd:enumeration value="Miscellaneous"/>
              <xsd:enumeration value="Performance Review"/>
              <xsd:enumeration value="Recruitment and Benefits"/>
            </xsd:restriction>
          </xsd:simpleType>
        </xsd:union>
      </xsd:simpleType>
    </xsd:element>
    <xsd:element name="subject0" ma:index="12" nillable="true" ma:displayName="Subject" ma:internalName="subject0">
      <xsd:simpleType>
        <xsd:restriction base="dms:Text">
          <xsd:maxLength value="255"/>
        </xsd:restriction>
      </xsd:simpleType>
    </xsd:element>
    <xsd:element name="company0" ma:index="13" nillable="true" ma:displayName="Company" ma:internalName="company0">
      <xsd:simpleType>
        <xsd:restriction base="dms:Text">
          <xsd:maxLength value="255"/>
        </xsd:restriction>
      </xsd:simpleType>
    </xsd:element>
    <xsd:element name="comments0" ma:index="14" nillable="true" ma:displayName="Comments" ma:internalName="comment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uthor0 xmlns="8595E4C6-A935-48D8-B070-EF3F5392FA4F">Pam Sidebottom</author0>
    <category0 xmlns="8595E4C6-A935-48D8-B070-EF3F5392FA4F" xsi:nil="true"/>
    <company0 xmlns="8595E4C6-A935-48D8-B070-EF3F5392FA4F">DFS</company0>
    <Division xmlns="8595E4C6-A935-48D8-B070-EF3F5392FA4F">Accounting &amp; Auditing</Division>
    <manager0 xmlns="8595E4C6-A935-48D8-B070-EF3F5392FA4F">Christina Smith</manager0>
    <subject0 xmlns="8595E4C6-A935-48D8-B070-EF3F5392FA4F">Beneficiary Certification &amp; Worksheet</subject0>
    <comments0 xmlns="8595E4C6-A935-48D8-B070-EF3F5392FA4F" xsi:nil="true"/>
  </documentManagement>
</p:properties>
</file>

<file path=customXml/itemProps1.xml><?xml version="1.0" encoding="utf-8"?>
<ds:datastoreItem xmlns:ds="http://schemas.openxmlformats.org/officeDocument/2006/customXml" ds:itemID="{50D7A6C3-CB83-4CA0-8483-0CECB85E79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95E4C6-A935-48D8-B070-EF3F5392FA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6CBA51-ADB9-459D-AAA7-EC108E10250F}">
  <ds:schemaRefs>
    <ds:schemaRef ds:uri="http://schemas.microsoft.com/sharepoint/v3/contenttype/forms"/>
  </ds:schemaRefs>
</ds:datastoreItem>
</file>

<file path=customXml/itemProps3.xml><?xml version="1.0" encoding="utf-8"?>
<ds:datastoreItem xmlns:ds="http://schemas.openxmlformats.org/officeDocument/2006/customXml" ds:itemID="{9D6E2921-23FB-4932-B55D-9BCE484DED20}">
  <ds:schemaRefs>
    <ds:schemaRef ds:uri="http://schemas.microsoft.com/office/2006/metadata/properties"/>
    <ds:schemaRef ds:uri="http://schemas.microsoft.com/office/infopath/2007/PartnerControls"/>
    <ds:schemaRef ds:uri="8595E4C6-A935-48D8-B070-EF3F5392FA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Beneficiary Form Worksheet</vt:lpstr>
      <vt:lpstr>Beneficiary Form Instructions</vt:lpstr>
      <vt:lpstr>'Beneficiary Form Instructions'!Print_Area</vt:lpstr>
      <vt:lpstr>'Beneficiary Form Worksheet'!Print_Area</vt:lpstr>
    </vt:vector>
  </TitlesOfParts>
  <Company>FL Department of Financial Services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Agency Beneficiary Payroll Certification &amp; Worksheet</dc:title>
  <dc:creator>Pamela Sidebottom</dc:creator>
  <cp:lastModifiedBy>Pamela Sidebottom</cp:lastModifiedBy>
  <cp:lastPrinted>2016-01-04T15:04:13Z</cp:lastPrinted>
  <dcterms:created xsi:type="dcterms:W3CDTF">2013-03-01T13:19:14Z</dcterms:created>
  <dcterms:modified xsi:type="dcterms:W3CDTF">2016-01-04T15:05:14Z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0x010100C6E4958535A9D848B070EF3F5392FA4F</vt:lpwstr>
  </property>
</Properties>
</file>