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9680" yWindow="63376" windowWidth="20120" windowHeight="212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<sst xmlns="http://schemas.openxmlformats.org/spreadsheetml/2006/main" count="58" uniqueCount="50">
  <si>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Customer Service Associate</t>
  </si>
  <si>
    <t>Vehicle Service  Hourly Associate</t>
  </si>
  <si>
    <t>Vehicle Service Flat Rate Associate</t>
  </si>
  <si>
    <t>Actual</t>
  </si>
  <si>
    <t>Payroll Productivity</t>
  </si>
  <si>
    <t xml:space="preserve">Vehicle Service </t>
  </si>
  <si>
    <t xml:space="preserve">Customer Service </t>
  </si>
  <si>
    <t xml:space="preserve">Total Team </t>
  </si>
  <si>
    <t>Date:  5/5/11</t>
  </si>
  <si>
    <t>Goal</t>
  </si>
  <si>
    <t>Total Svc PR</t>
  </si>
  <si>
    <t>Total Payroll</t>
  </si>
  <si>
    <t>Total Sales</t>
  </si>
  <si>
    <t>Daily Service</t>
  </si>
  <si>
    <t>Fringe %</t>
  </si>
  <si>
    <t>Tech B</t>
  </si>
  <si>
    <t>Tech C</t>
  </si>
  <si>
    <t>Tech D</t>
  </si>
  <si>
    <t>Tech E</t>
  </si>
  <si>
    <t>Tech F</t>
  </si>
  <si>
    <t>Tech G</t>
  </si>
  <si>
    <t>Daily Totals</t>
  </si>
  <si>
    <t>Tech A</t>
  </si>
  <si>
    <t>Tech B</t>
  </si>
  <si>
    <t>Tech C</t>
  </si>
  <si>
    <t>Tech D</t>
  </si>
  <si>
    <t>Tech E</t>
  </si>
  <si>
    <t>Tech F</t>
  </si>
  <si>
    <t>Tech G</t>
  </si>
  <si>
    <t>Daily Totals</t>
  </si>
  <si>
    <t>Sales A</t>
  </si>
  <si>
    <t>Sales B</t>
  </si>
  <si>
    <t>Sales C</t>
  </si>
  <si>
    <t>Sales D</t>
  </si>
  <si>
    <t>Sales E</t>
  </si>
  <si>
    <t>Sales F</t>
  </si>
  <si>
    <t>Sales G</t>
  </si>
  <si>
    <t>Hourly Rate</t>
  </si>
  <si>
    <t>Hrs Worked</t>
  </si>
  <si>
    <t>Hrs Flaged</t>
  </si>
  <si>
    <t xml:space="preserve">Fringe </t>
  </si>
  <si>
    <t>Fringe</t>
  </si>
  <si>
    <t>Spiffs</t>
  </si>
  <si>
    <t xml:space="preserve">User Enter Data in Red </t>
  </si>
  <si>
    <t>Hourly Rate</t>
  </si>
  <si>
    <t>Hrs Worked</t>
  </si>
  <si>
    <t>Hrs Flaged</t>
  </si>
  <si>
    <t>Effective Rate</t>
  </si>
  <si>
    <t>Total Pay</t>
  </si>
  <si>
    <t>Tech 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</si>
</sst>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  <numFmt numFmtId="165" formatCode="&quot;$&quot;#,##0.00"/>
    <numFmt numFmtId="166" formatCode="&quot;$&quot;#,##0.00"/>
    <numFmt numFmtId="167" formatCode="&quot;$&quot;#,##0.00"/>
    <numFmt numFmtId="168" formatCode="0.00%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9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color indexed="12"/>
      <name val="Verdana"/>
      <family val="0"/>
    </font>
    <font>
      <b/>
      <sz val="10"/>
      <color indexed="57"/>
      <name val="Verdana"/>
      <family val="0"/>
    </font>
    <font>
      <b/>
      <sz val="10"/>
      <color indexed="10"/>
      <name val="Verdana"/>
      <family val="0"/>
    </font>
    <font>
      <sz val="10"/>
      <color indexed="10"/>
      <name val="Verdana"/>
      <family val="0"/>
    </font>
    <font>
      <b/>
      <sz val="9"/>
      <color indexed="10"/>
      <name val="Verdana"/>
      <family val="0"/>
    </font>
    <font>
      <b/>
      <sz val="12"/>
      <color indexed="10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>
        <fgColor indexed="8"/>
        <bgColor indexed="22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9" fontId="9" fillId="0" borderId="0" xfId="0" applyNumberFormat="1" applyFont="1" applyAlignment="1" applyProtection="1">
      <alignment/>
      <protection locked="0"/>
    </xf>
    <xf numFmtId="168" fontId="8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2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 applyProtection="1">
      <alignment/>
      <protection locked="0"/>
    </xf>
    <xf numFmtId="2" fontId="0" fillId="0" borderId="1" xfId="0" applyNumberFormat="1" applyBorder="1" applyAlignment="1" applyProtection="1">
      <alignment/>
      <protection/>
    </xf>
    <xf numFmtId="165" fontId="0" fillId="0" borderId="1" xfId="0" applyNumberFormat="1" applyBorder="1" applyAlignment="1" applyProtection="1">
      <alignment/>
      <protection/>
    </xf>
    <xf numFmtId="0" fontId="10" fillId="0" borderId="1" xfId="0" applyFont="1" applyBorder="1" applyAlignment="1" applyProtection="1">
      <alignment/>
      <protection locked="0"/>
    </xf>
    <xf numFmtId="0" fontId="10" fillId="0" borderId="1" xfId="0" applyFont="1" applyBorder="1" applyAlignment="1" applyProtection="1">
      <alignment/>
      <protection/>
    </xf>
    <xf numFmtId="2" fontId="1" fillId="0" borderId="1" xfId="0" applyNumberFormat="1" applyFont="1" applyBorder="1" applyAlignment="1" applyProtection="1">
      <alignment/>
      <protection locked="0"/>
    </xf>
    <xf numFmtId="2" fontId="1" fillId="0" borderId="1" xfId="0" applyNumberFormat="1" applyFont="1" applyBorder="1" applyAlignment="1" applyProtection="1">
      <alignment/>
      <protection/>
    </xf>
    <xf numFmtId="165" fontId="1" fillId="0" borderId="1" xfId="0" applyNumberFormat="1" applyFont="1" applyBorder="1" applyAlignment="1" applyProtection="1">
      <alignment/>
      <protection/>
    </xf>
    <xf numFmtId="2" fontId="0" fillId="0" borderId="1" xfId="0" applyNumberFormat="1" applyBorder="1" applyAlignment="1" applyProtection="1">
      <alignment/>
      <protection locked="0"/>
    </xf>
    <xf numFmtId="0" fontId="11" fillId="0" borderId="1" xfId="0" applyFont="1" applyFill="1" applyBorder="1" applyAlignment="1" applyProtection="1">
      <alignment/>
      <protection locked="0"/>
    </xf>
    <xf numFmtId="0" fontId="10" fillId="0" borderId="1" xfId="0" applyFont="1" applyFill="1" applyBorder="1" applyAlignment="1" applyProtection="1">
      <alignment/>
      <protection locked="0"/>
    </xf>
    <xf numFmtId="0" fontId="11" fillId="3" borderId="1" xfId="0" applyFont="1" applyFill="1" applyBorder="1" applyAlignment="1" applyProtection="1">
      <alignment/>
      <protection locked="0"/>
    </xf>
    <xf numFmtId="0" fontId="10" fillId="3" borderId="1" xfId="0" applyFont="1" applyFill="1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165" fontId="1" fillId="0" borderId="1" xfId="0" applyNumberFormat="1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/>
      <protection locked="0"/>
    </xf>
    <xf numFmtId="10" fontId="8" fillId="0" borderId="1" xfId="0" applyNumberFormat="1" applyFont="1" applyBorder="1" applyAlignment="1" applyProtection="1">
      <alignment/>
      <protection/>
    </xf>
    <xf numFmtId="9" fontId="9" fillId="0" borderId="1" xfId="0" applyNumberFormat="1" applyFont="1" applyBorder="1" applyAlignment="1" applyProtection="1">
      <alignment/>
      <protection locked="0"/>
    </xf>
    <xf numFmtId="168" fontId="8" fillId="0" borderId="1" xfId="0" applyNumberFormat="1" applyFont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125" zoomScaleNormal="125" workbookViewId="0" topLeftCell="A1">
      <selection activeCell="B13" sqref="B13:D13"/>
    </sheetView>
  </sheetViews>
  <sheetFormatPr defaultColWidth="11.00390625" defaultRowHeight="12.75"/>
  <cols>
    <col min="1" max="1" width="17.625" style="0" customWidth="1"/>
    <col min="2" max="2" width="10.75390625" style="0" customWidth="1"/>
    <col min="3" max="3" width="6.625" style="0" customWidth="1"/>
    <col min="4" max="4" width="6.125" style="0" customWidth="1"/>
    <col min="5" max="5" width="8.375" style="0" customWidth="1"/>
    <col min="6" max="6" width="11.25390625" style="0" customWidth="1"/>
    <col min="7" max="7" width="10.75390625" style="0" customWidth="1"/>
  </cols>
  <sheetData>
    <row r="1" ht="12.75">
      <c r="A1" s="2" t="s">
        <v>8</v>
      </c>
    </row>
    <row r="2" spans="2:7" ht="13.5" thickBot="1">
      <c r="B2" s="3"/>
      <c r="C2" s="3"/>
      <c r="D2" s="3"/>
      <c r="E2" s="3"/>
      <c r="F2" s="3"/>
      <c r="G2" s="3"/>
    </row>
    <row r="3" spans="1:7" ht="13.5" thickBot="1">
      <c r="A3" s="25" t="s">
        <v>4</v>
      </c>
      <c r="B3" s="27" t="s">
        <v>3</v>
      </c>
      <c r="C3" s="27" t="s">
        <v>9</v>
      </c>
      <c r="D3" s="3"/>
      <c r="E3" s="3"/>
      <c r="F3" s="14" t="s">
        <v>12</v>
      </c>
      <c r="G3" s="14">
        <v>6000</v>
      </c>
    </row>
    <row r="4" spans="1:7" ht="13.5" thickBot="1">
      <c r="A4" s="28" t="s">
        <v>5</v>
      </c>
      <c r="B4" s="29">
        <f>IF(G4=0," ",(G17+G28)/G4)</f>
        <v>0.115625</v>
      </c>
      <c r="C4" s="30">
        <v>0.2</v>
      </c>
      <c r="D4" s="3"/>
      <c r="E4" s="3"/>
      <c r="F4" s="14" t="s">
        <v>13</v>
      </c>
      <c r="G4" s="14">
        <v>4000</v>
      </c>
    </row>
    <row r="5" spans="1:7" ht="13.5" thickBot="1">
      <c r="A5" s="28" t="s">
        <v>6</v>
      </c>
      <c r="B5" s="29">
        <f>IF(G3=0," ",G39/G3)</f>
        <v>0.039375</v>
      </c>
      <c r="C5" s="30">
        <v>0.1</v>
      </c>
      <c r="D5" s="3"/>
      <c r="E5" s="3"/>
      <c r="F5" s="14" t="s">
        <v>14</v>
      </c>
      <c r="G5" s="14">
        <v>0.25</v>
      </c>
    </row>
    <row r="6" spans="1:7" ht="13.5" thickBot="1">
      <c r="A6" s="28" t="s">
        <v>7</v>
      </c>
      <c r="B6" s="31">
        <f>IF(G3=0," ",(G17+G28+G39)/G3)</f>
        <v>0.11645833333333333</v>
      </c>
      <c r="C6" s="30">
        <v>0.3</v>
      </c>
      <c r="D6" s="3"/>
      <c r="E6" s="3"/>
      <c r="F6" s="25" t="s">
        <v>10</v>
      </c>
      <c r="G6" s="26">
        <f>G17+G28</f>
        <v>462.5</v>
      </c>
    </row>
    <row r="7" spans="1:7" ht="13.5" thickBot="1">
      <c r="A7" s="4"/>
      <c r="B7" s="6"/>
      <c r="C7" s="5"/>
      <c r="D7" s="3"/>
      <c r="E7" s="3"/>
      <c r="F7" s="25" t="s">
        <v>11</v>
      </c>
      <c r="G7" s="26">
        <f>G17+G28+G39</f>
        <v>698.75</v>
      </c>
    </row>
    <row r="8" spans="1:7" ht="16.5" thickBot="1">
      <c r="A8" s="24" t="s">
        <v>43</v>
      </c>
      <c r="B8" s="6"/>
      <c r="C8" s="5"/>
      <c r="D8" s="3"/>
      <c r="E8" s="3"/>
      <c r="F8" s="2"/>
      <c r="G8" s="2"/>
    </row>
    <row r="9" spans="1:8" ht="36.75" thickBot="1">
      <c r="A9" s="9" t="s">
        <v>2</v>
      </c>
      <c r="B9" s="9" t="s">
        <v>37</v>
      </c>
      <c r="C9" s="9" t="s">
        <v>38</v>
      </c>
      <c r="D9" s="9" t="s">
        <v>39</v>
      </c>
      <c r="E9" s="10" t="s">
        <v>47</v>
      </c>
      <c r="F9" s="10" t="s">
        <v>40</v>
      </c>
      <c r="G9" s="10" t="s">
        <v>48</v>
      </c>
      <c r="H9" s="1"/>
    </row>
    <row r="10" spans="1:7" ht="13.5" thickBot="1">
      <c r="A10" s="11" t="s">
        <v>49</v>
      </c>
      <c r="B10" s="11">
        <v>20</v>
      </c>
      <c r="C10" s="11">
        <v>8</v>
      </c>
      <c r="D10" s="11">
        <v>8</v>
      </c>
      <c r="E10" s="12">
        <f>IF(C10=0," ",(B10*D10)/C10)</f>
        <v>20</v>
      </c>
      <c r="F10" s="12">
        <f>G5*(B10*D10)</f>
        <v>40</v>
      </c>
      <c r="G10" s="13">
        <f>F10+(B10*D10)</f>
        <v>200</v>
      </c>
    </row>
    <row r="11" spans="1:7" ht="13.5" thickBot="1">
      <c r="A11" s="11" t="s">
        <v>15</v>
      </c>
      <c r="B11" s="11">
        <v>17</v>
      </c>
      <c r="C11" s="11">
        <v>0</v>
      </c>
      <c r="D11" s="11">
        <v>0</v>
      </c>
      <c r="E11" s="12" t="str">
        <f aca="true" t="shared" si="0" ref="E11:E16">IF(C11=0," ",(B11*D11)/C11)</f>
        <v> </v>
      </c>
      <c r="F11" s="12">
        <f>G5*(B11*D11)</f>
        <v>0</v>
      </c>
      <c r="G11" s="13">
        <f aca="true" t="shared" si="1" ref="G11:G16">F11+(B11*D11)</f>
        <v>0</v>
      </c>
    </row>
    <row r="12" spans="1:7" ht="13.5" thickBot="1">
      <c r="A12" s="11" t="s">
        <v>16</v>
      </c>
      <c r="B12" s="11">
        <v>10</v>
      </c>
      <c r="C12" s="11">
        <v>0</v>
      </c>
      <c r="D12" s="11">
        <v>0</v>
      </c>
      <c r="E12" s="12" t="str">
        <f t="shared" si="0"/>
        <v> </v>
      </c>
      <c r="F12" s="12">
        <f>G5*(B12*D12)</f>
        <v>0</v>
      </c>
      <c r="G12" s="13">
        <f t="shared" si="1"/>
        <v>0</v>
      </c>
    </row>
    <row r="13" spans="1:7" ht="13.5" thickBot="1">
      <c r="A13" s="11" t="s">
        <v>17</v>
      </c>
      <c r="B13" s="11">
        <v>10</v>
      </c>
      <c r="C13" s="11">
        <v>0</v>
      </c>
      <c r="D13" s="11">
        <v>0</v>
      </c>
      <c r="E13" s="12" t="str">
        <f t="shared" si="0"/>
        <v> </v>
      </c>
      <c r="F13" s="12">
        <f>G5*(B13*D13)</f>
        <v>0</v>
      </c>
      <c r="G13" s="13">
        <f t="shared" si="1"/>
        <v>0</v>
      </c>
    </row>
    <row r="14" spans="1:7" ht="13.5" thickBot="1">
      <c r="A14" s="11" t="s">
        <v>18</v>
      </c>
      <c r="B14" s="11">
        <v>9.5</v>
      </c>
      <c r="C14" s="11">
        <v>0</v>
      </c>
      <c r="D14" s="11">
        <v>0</v>
      </c>
      <c r="E14" s="12" t="str">
        <f t="shared" si="0"/>
        <v> </v>
      </c>
      <c r="F14" s="12">
        <f>G5*(B14*D14)</f>
        <v>0</v>
      </c>
      <c r="G14" s="13">
        <f t="shared" si="1"/>
        <v>0</v>
      </c>
    </row>
    <row r="15" spans="1:7" ht="13.5" thickBot="1">
      <c r="A15" s="11" t="s">
        <v>19</v>
      </c>
      <c r="B15" s="11">
        <v>26</v>
      </c>
      <c r="C15" s="11">
        <v>0</v>
      </c>
      <c r="D15" s="11">
        <v>0</v>
      </c>
      <c r="E15" s="12" t="str">
        <f t="shared" si="0"/>
        <v> </v>
      </c>
      <c r="F15" s="12">
        <f>G5*(B15*D15)</f>
        <v>0</v>
      </c>
      <c r="G15" s="13">
        <f t="shared" si="1"/>
        <v>0</v>
      </c>
    </row>
    <row r="16" spans="1:7" ht="13.5" thickBot="1">
      <c r="A16" s="11" t="s">
        <v>20</v>
      </c>
      <c r="B16" s="11">
        <v>9</v>
      </c>
      <c r="C16" s="11">
        <v>0</v>
      </c>
      <c r="D16" s="11">
        <v>0</v>
      </c>
      <c r="E16" s="12" t="str">
        <f t="shared" si="0"/>
        <v> </v>
      </c>
      <c r="F16" s="12">
        <f>G5*(B16*D16)</f>
        <v>0</v>
      </c>
      <c r="G16" s="13">
        <f t="shared" si="1"/>
        <v>0</v>
      </c>
    </row>
    <row r="17" spans="1:7" ht="13.5" thickBot="1">
      <c r="A17" s="14" t="s">
        <v>21</v>
      </c>
      <c r="B17" s="15"/>
      <c r="C17" s="15">
        <f>SUM(C10:C16)</f>
        <v>8</v>
      </c>
      <c r="D17" s="15">
        <f>SUM(D10:D16)</f>
        <v>8</v>
      </c>
      <c r="E17" s="16"/>
      <c r="F17" s="17">
        <f>SUM(F10:F16)</f>
        <v>40</v>
      </c>
      <c r="G17" s="18">
        <f>SUM(G10:G16)</f>
        <v>200</v>
      </c>
    </row>
    <row r="18" spans="1:7" ht="12.75">
      <c r="A18" s="8"/>
      <c r="B18" s="8"/>
      <c r="C18" s="8"/>
      <c r="D18" s="8"/>
      <c r="E18" s="3"/>
      <c r="F18" s="3"/>
      <c r="G18" s="3"/>
    </row>
    <row r="19" spans="1:7" ht="13.5" thickBot="1">
      <c r="A19" s="7"/>
      <c r="B19" s="8"/>
      <c r="C19" s="8"/>
      <c r="D19" s="8"/>
      <c r="E19" s="3"/>
      <c r="F19" s="3"/>
      <c r="G19" s="3"/>
    </row>
    <row r="20" spans="1:7" ht="36.75" thickBot="1">
      <c r="A20" s="9" t="s">
        <v>1</v>
      </c>
      <c r="B20" s="9" t="s">
        <v>44</v>
      </c>
      <c r="C20" s="9" t="s">
        <v>45</v>
      </c>
      <c r="D20" s="9" t="s">
        <v>46</v>
      </c>
      <c r="E20" s="10" t="s">
        <v>47</v>
      </c>
      <c r="F20" s="10" t="s">
        <v>40</v>
      </c>
      <c r="G20" s="10" t="s">
        <v>48</v>
      </c>
    </row>
    <row r="21" spans="1:7" ht="13.5" thickBot="1">
      <c r="A21" s="11" t="s">
        <v>22</v>
      </c>
      <c r="B21" s="11">
        <v>12</v>
      </c>
      <c r="C21" s="11">
        <v>0</v>
      </c>
      <c r="D21" s="22"/>
      <c r="E21" s="12" t="str">
        <f>IF(C21=0," ",(B21*C21)/C21)</f>
        <v> </v>
      </c>
      <c r="F21" s="12">
        <f>(B21*C21)*$G$5</f>
        <v>0</v>
      </c>
      <c r="G21" s="13">
        <f>(B21*C21)+F21</f>
        <v>0</v>
      </c>
    </row>
    <row r="22" spans="1:7" ht="13.5" thickBot="1">
      <c r="A22" s="11" t="s">
        <v>23</v>
      </c>
      <c r="B22" s="11">
        <v>11</v>
      </c>
      <c r="C22" s="11">
        <v>7</v>
      </c>
      <c r="D22" s="22"/>
      <c r="E22" s="12">
        <f aca="true" t="shared" si="2" ref="E22:E27">IF(C22=0," ",(B22*C22)/C22)</f>
        <v>11</v>
      </c>
      <c r="F22" s="12">
        <f aca="true" t="shared" si="3" ref="F22:F27">(B22*C22)*$G$5</f>
        <v>19.25</v>
      </c>
      <c r="G22" s="13">
        <f aca="true" t="shared" si="4" ref="G22:G27">(B22*C22)+F22</f>
        <v>96.25</v>
      </c>
    </row>
    <row r="23" spans="1:7" ht="13.5" thickBot="1">
      <c r="A23" s="11" t="s">
        <v>24</v>
      </c>
      <c r="B23" s="11">
        <v>10</v>
      </c>
      <c r="C23" s="11">
        <v>7</v>
      </c>
      <c r="D23" s="22"/>
      <c r="E23" s="12">
        <f t="shared" si="2"/>
        <v>10</v>
      </c>
      <c r="F23" s="12">
        <f t="shared" si="3"/>
        <v>17.5</v>
      </c>
      <c r="G23" s="13">
        <f t="shared" si="4"/>
        <v>87.5</v>
      </c>
    </row>
    <row r="24" spans="1:7" ht="13.5" thickBot="1">
      <c r="A24" s="11" t="s">
        <v>25</v>
      </c>
      <c r="B24" s="11">
        <v>9</v>
      </c>
      <c r="C24" s="11">
        <v>7</v>
      </c>
      <c r="D24" s="22"/>
      <c r="E24" s="12">
        <f t="shared" si="2"/>
        <v>9</v>
      </c>
      <c r="F24" s="12">
        <f t="shared" si="3"/>
        <v>15.75</v>
      </c>
      <c r="G24" s="13">
        <f t="shared" si="4"/>
        <v>78.75</v>
      </c>
    </row>
    <row r="25" spans="1:7" ht="13.5" thickBot="1">
      <c r="A25" s="11" t="s">
        <v>26</v>
      </c>
      <c r="B25" s="11">
        <v>9</v>
      </c>
      <c r="C25" s="11">
        <v>0</v>
      </c>
      <c r="D25" s="22"/>
      <c r="E25" s="12" t="str">
        <f t="shared" si="2"/>
        <v> </v>
      </c>
      <c r="F25" s="12">
        <f t="shared" si="3"/>
        <v>0</v>
      </c>
      <c r="G25" s="13">
        <f t="shared" si="4"/>
        <v>0</v>
      </c>
    </row>
    <row r="26" spans="1:7" ht="13.5" thickBot="1">
      <c r="A26" s="11" t="s">
        <v>27</v>
      </c>
      <c r="B26" s="11">
        <v>9</v>
      </c>
      <c r="C26" s="11">
        <v>0</v>
      </c>
      <c r="D26" s="22"/>
      <c r="E26" s="12" t="str">
        <f t="shared" si="2"/>
        <v> </v>
      </c>
      <c r="F26" s="12">
        <f t="shared" si="3"/>
        <v>0</v>
      </c>
      <c r="G26" s="13">
        <f t="shared" si="4"/>
        <v>0</v>
      </c>
    </row>
    <row r="27" spans="1:7" ht="13.5" thickBot="1">
      <c r="A27" s="11" t="s">
        <v>28</v>
      </c>
      <c r="B27" s="11">
        <v>9</v>
      </c>
      <c r="C27" s="11">
        <v>0</v>
      </c>
      <c r="D27" s="22"/>
      <c r="E27" s="12" t="str">
        <f t="shared" si="2"/>
        <v> </v>
      </c>
      <c r="F27" s="12">
        <f t="shared" si="3"/>
        <v>0</v>
      </c>
      <c r="G27" s="13">
        <f t="shared" si="4"/>
        <v>0</v>
      </c>
    </row>
    <row r="28" spans="1:7" ht="13.5" thickBot="1">
      <c r="A28" s="14" t="s">
        <v>29</v>
      </c>
      <c r="B28" s="15"/>
      <c r="C28" s="15">
        <f>SUM(C21:C27)</f>
        <v>21</v>
      </c>
      <c r="D28" s="23"/>
      <c r="E28" s="19"/>
      <c r="F28" s="17">
        <f>SUM(F21:F27)</f>
        <v>52.5</v>
      </c>
      <c r="G28" s="18">
        <f>SUM(G21:G27)</f>
        <v>262.5</v>
      </c>
    </row>
    <row r="29" spans="1:7" ht="12.75">
      <c r="A29" s="8"/>
      <c r="B29" s="8"/>
      <c r="C29" s="8"/>
      <c r="D29" s="8"/>
      <c r="E29" s="3"/>
      <c r="F29" s="3"/>
      <c r="G29" s="3"/>
    </row>
    <row r="30" spans="1:7" ht="13.5" thickBot="1">
      <c r="A30" s="8"/>
      <c r="B30" s="8"/>
      <c r="C30" s="8"/>
      <c r="D30" s="8"/>
      <c r="E30" s="3"/>
      <c r="F30" s="3"/>
      <c r="G30" s="3"/>
    </row>
    <row r="31" spans="1:7" ht="36.75" thickBot="1">
      <c r="A31" s="9" t="s">
        <v>0</v>
      </c>
      <c r="B31" s="9" t="s">
        <v>37</v>
      </c>
      <c r="C31" s="9" t="s">
        <v>38</v>
      </c>
      <c r="D31" s="9" t="s">
        <v>42</v>
      </c>
      <c r="E31" s="10" t="s">
        <v>47</v>
      </c>
      <c r="F31" s="10" t="s">
        <v>41</v>
      </c>
      <c r="G31" s="10" t="s">
        <v>48</v>
      </c>
    </row>
    <row r="32" spans="1:7" ht="13.5" thickBot="1">
      <c r="A32" s="11" t="s">
        <v>30</v>
      </c>
      <c r="B32" s="11">
        <v>12</v>
      </c>
      <c r="C32" s="11">
        <v>6</v>
      </c>
      <c r="D32" s="20">
        <v>0</v>
      </c>
      <c r="E32" s="12">
        <f>IF(C32=0," ",((B32*C32)+(D32))/C32)</f>
        <v>12</v>
      </c>
      <c r="F32" s="12">
        <f>((B32*C32)+(D32))*$G$5</f>
        <v>18</v>
      </c>
      <c r="G32" s="13">
        <f>(B32*C32)+F32+D32</f>
        <v>90</v>
      </c>
    </row>
    <row r="33" spans="1:7" ht="13.5" thickBot="1">
      <c r="A33" s="11" t="s">
        <v>31</v>
      </c>
      <c r="B33" s="11">
        <v>10</v>
      </c>
      <c r="C33" s="11">
        <v>6</v>
      </c>
      <c r="D33" s="20">
        <v>0</v>
      </c>
      <c r="E33" s="12">
        <f aca="true" t="shared" si="5" ref="E33:E38">IF(C33=0," ",((B33*C33)+(D33))/C33)</f>
        <v>10</v>
      </c>
      <c r="F33" s="12">
        <f aca="true" t="shared" si="6" ref="F33:F38">(B33*C33)*$G$5</f>
        <v>15</v>
      </c>
      <c r="G33" s="13">
        <f aca="true" t="shared" si="7" ref="G33:G38">(B33*C33)+F33+D33</f>
        <v>75</v>
      </c>
    </row>
    <row r="34" spans="1:7" ht="13.5" thickBot="1">
      <c r="A34" s="11" t="s">
        <v>32</v>
      </c>
      <c r="B34" s="11">
        <v>9.5</v>
      </c>
      <c r="C34" s="11">
        <v>6</v>
      </c>
      <c r="D34" s="20">
        <v>0</v>
      </c>
      <c r="E34" s="12">
        <f t="shared" si="5"/>
        <v>9.5</v>
      </c>
      <c r="F34" s="12">
        <f t="shared" si="6"/>
        <v>14.25</v>
      </c>
      <c r="G34" s="13">
        <f t="shared" si="7"/>
        <v>71.25</v>
      </c>
    </row>
    <row r="35" spans="1:7" ht="13.5" thickBot="1">
      <c r="A35" s="11" t="s">
        <v>33</v>
      </c>
      <c r="B35" s="11">
        <v>9</v>
      </c>
      <c r="C35" s="11">
        <v>0</v>
      </c>
      <c r="D35" s="20">
        <v>0</v>
      </c>
      <c r="E35" s="12" t="str">
        <f t="shared" si="5"/>
        <v> </v>
      </c>
      <c r="F35" s="12">
        <f t="shared" si="6"/>
        <v>0</v>
      </c>
      <c r="G35" s="13">
        <f t="shared" si="7"/>
        <v>0</v>
      </c>
    </row>
    <row r="36" spans="1:7" ht="13.5" thickBot="1">
      <c r="A36" s="11" t="s">
        <v>34</v>
      </c>
      <c r="B36" s="11">
        <v>9</v>
      </c>
      <c r="C36" s="11">
        <v>0</v>
      </c>
      <c r="D36" s="20">
        <v>0</v>
      </c>
      <c r="E36" s="12" t="str">
        <f t="shared" si="5"/>
        <v> </v>
      </c>
      <c r="F36" s="12">
        <f t="shared" si="6"/>
        <v>0</v>
      </c>
      <c r="G36" s="13">
        <f t="shared" si="7"/>
        <v>0</v>
      </c>
    </row>
    <row r="37" spans="1:7" ht="13.5" thickBot="1">
      <c r="A37" s="11" t="s">
        <v>35</v>
      </c>
      <c r="B37" s="11">
        <v>9</v>
      </c>
      <c r="C37" s="11">
        <v>0</v>
      </c>
      <c r="D37" s="20">
        <v>0</v>
      </c>
      <c r="E37" s="12" t="str">
        <f t="shared" si="5"/>
        <v> </v>
      </c>
      <c r="F37" s="12">
        <f t="shared" si="6"/>
        <v>0</v>
      </c>
      <c r="G37" s="13">
        <f t="shared" si="7"/>
        <v>0</v>
      </c>
    </row>
    <row r="38" spans="1:7" ht="13.5" thickBot="1">
      <c r="A38" s="11" t="s">
        <v>36</v>
      </c>
      <c r="B38" s="11">
        <v>9</v>
      </c>
      <c r="C38" s="11">
        <v>0</v>
      </c>
      <c r="D38" s="20">
        <v>0</v>
      </c>
      <c r="E38" s="12" t="str">
        <f t="shared" si="5"/>
        <v> </v>
      </c>
      <c r="F38" s="12">
        <f t="shared" si="6"/>
        <v>0</v>
      </c>
      <c r="G38" s="13">
        <f t="shared" si="7"/>
        <v>0</v>
      </c>
    </row>
    <row r="39" spans="1:7" ht="13.5" thickBot="1">
      <c r="A39" s="14" t="s">
        <v>29</v>
      </c>
      <c r="B39" s="15"/>
      <c r="C39" s="15">
        <f>SUM(C32:C38)</f>
        <v>18</v>
      </c>
      <c r="D39" s="21">
        <f>SUM(D32:D38)</f>
        <v>0</v>
      </c>
      <c r="E39" s="19"/>
      <c r="F39" s="17">
        <f>SUM(F32:F38)</f>
        <v>47.25</v>
      </c>
      <c r="G39" s="18">
        <f>SUM(G32:G38)</f>
        <v>236.25</v>
      </c>
    </row>
    <row r="40" spans="1:7" ht="12.75">
      <c r="A40" s="3"/>
      <c r="B40" s="3"/>
      <c r="C40" s="3"/>
      <c r="D40" s="3"/>
      <c r="E40" s="3"/>
      <c r="F40" s="3"/>
      <c r="G40" s="3"/>
    </row>
    <row r="41" spans="2:7" ht="12.75">
      <c r="B41" s="3"/>
      <c r="C41" s="3"/>
      <c r="D41" s="3"/>
      <c r="E41" s="3"/>
      <c r="F41" s="3"/>
      <c r="G41" s="3"/>
    </row>
    <row r="42" spans="2:7" ht="12.75"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</sheetData>
  <sheetProtection sheet="1" objects="1" scenarios="1"/>
  <printOptions/>
  <pageMargins left="0.75" right="0.75" top="1" bottom="1" header="0.5" footer="0.5"/>
  <pageSetup orientation="portrait"/>
  <headerFooter alignWithMargins="0">
    <oddHeader>&amp;C&amp;"Verdana,Bold"Daily Payroll Productivity Worksheet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Clark Retail Consulting DBA Retail Tire Solutions</Company>
  <HyperlinkBase>www.retailtiresolutions.com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Payroll Productivity Worksheet</dc:title>
  <dc:subject>Retail Automotive Operations</dc:subject>
  <dc:creator>Patrick Murphy</dc:creator>
  <cp:keywords/>
  <dc:description/>
  <cp:lastModifiedBy>Patrick Murphy</cp:lastModifiedBy>
  <dcterms:created xsi:type="dcterms:W3CDTF">2011-05-05T22:40:15Z</dcterms:created>
  <dcterms:modified xsi:type="dcterms:W3CDTF">2011-05-06T14:26:48Z</dcterms:modified>
  <cp:category/>
  <cp:version/>
  <cp:contentType/>
  <cp:contentStatus/>
</cp:coreProperties>
</file>