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980" windowHeight="9345" activeTab="0"/>
  </bookViews>
  <sheets>
    <sheet name="8  Kennzahlen-Cockpit" sheetId="1" r:id="rId1"/>
    <sheet name="7 Total" sheetId="2" r:id="rId2"/>
    <sheet name="6  Mess-Abgrenzung" sheetId="3" r:id="rId3"/>
    <sheet name="5 Aktuelle Messung" sheetId="4" r:id="rId4"/>
    <sheet name="4  Mess-Plan" sheetId="5" r:id="rId5"/>
    <sheet name="3  Massnahmen-Plan" sheetId="6" r:id="rId6"/>
    <sheet name="2  Grenzwerte" sheetId="7" r:id="rId7"/>
    <sheet name="1  (Gewichtete) Ziele" sheetId="8" r:id="rId8"/>
    <sheet name="0  Anleitung" sheetId="9" r:id="rId9"/>
  </sheets>
  <definedNames>
    <definedName name="_xlnm.Print_Area" localSheetId="3">'5 Aktuelle Messung'!$A$1:$I$31</definedName>
    <definedName name="_xlnm.Print_Area" localSheetId="2">'6  Mess-Abgrenzung'!$A$1:$I$31</definedName>
    <definedName name="_xlnm.Print_Area" localSheetId="1">'7 Total'!$A$1:$I$32</definedName>
    <definedName name="_xlnm.Print_Area" localSheetId="0">'8  Kennzahlen-Cockpit'!$A$1:$K$30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<sst xmlns="http://schemas.openxmlformats.org/spreadsheetml/2006/main" count="180" uniqueCount="115">
  <si>
    <t>Nr</t>
  </si>
  <si>
    <t>-</t>
  </si>
  <si>
    <t>Kategorie</t>
  </si>
  <si>
    <t>Prozesse</t>
  </si>
  <si>
    <t>Kunden</t>
  </si>
  <si>
    <t>%</t>
  </si>
  <si>
    <t>Anzahl</t>
  </si>
  <si>
    <t>Potentiale</t>
  </si>
  <si>
    <t>Kurz-Beschreibung</t>
  </si>
  <si>
    <t>VA</t>
  </si>
  <si>
    <t>Termin/Frist</t>
  </si>
  <si>
    <t>Zielwert</t>
  </si>
  <si>
    <t>Resultat</t>
  </si>
  <si>
    <t>Ziel-Erreichung</t>
  </si>
  <si>
    <t>I</t>
  </si>
  <si>
    <t>III</t>
  </si>
  <si>
    <t>IV</t>
  </si>
  <si>
    <t>Dim</t>
  </si>
  <si>
    <t>Massnahmen</t>
  </si>
  <si>
    <t>ok</t>
  </si>
  <si>
    <t>Warnung</t>
  </si>
  <si>
    <t>=&gt;</t>
  </si>
  <si>
    <t>Bemerkung</t>
  </si>
  <si>
    <t>Datum</t>
  </si>
  <si>
    <t>Anweisung</t>
  </si>
  <si>
    <t>Ampel</t>
  </si>
  <si>
    <t>Nil</t>
  </si>
  <si>
    <t>Bemerkungen ausserhalb Druckbereich</t>
  </si>
  <si>
    <t>Intervall</t>
  </si>
  <si>
    <t>Mess-Planung/Jahr</t>
  </si>
  <si>
    <t>Stufen</t>
  </si>
  <si>
    <t>Potential</t>
  </si>
  <si>
    <t>Kommentar:</t>
  </si>
  <si>
    <t>Sie verlangen in der Regel aber ein Mindestmass an Schulung, Unterhalt und verursachen zT nicht unerhebliche (Lizenz-)Kosten.</t>
  </si>
  <si>
    <t>Bewusst wird auf Makros, aufwendige Grafik etc. verzichtet.</t>
  </si>
  <si>
    <t>Vollständig in excel xp erstellt und deshalb sehr einfach an (veränderte) eigene Bedürfnisse anpassbar.</t>
  </si>
  <si>
    <t>Es arbeitet mit nur einer Hierarchie-Stufe (keine heruntergebrochenen/kaskadierenden Balanced Scorecards).</t>
  </si>
  <si>
    <t>Besten Dank!</t>
  </si>
  <si>
    <t>(Kennzahlen-Cockpit, Balanced Scorecard, BSC).</t>
  </si>
  <si>
    <t>Natürlich sind ausgefeiltere Programme am Markt verfügbar.</t>
  </si>
  <si>
    <t>Massnahmen-Plan</t>
  </si>
  <si>
    <t>Es gelten die Allgemeinen Geschäfts-Bedingungen von mörgeli + mörgeli =&gt;</t>
  </si>
  <si>
    <t>http://www.moergeli.com/bedingungen.htm</t>
  </si>
  <si>
    <t xml:space="preserve">Achtung: Die Formeln im Register "Kennzahlen-Cockpit" wurden so programmiert, dass in der Regel ein grösserer Resultat-Wert </t>
  </si>
  <si>
    <t>Bitte die Logik aller Formeln überprüfen =&gt; Vgl Hinweise am rechten Bildschirm-Rand/ausserhalb des Druckbereiches.</t>
  </si>
  <si>
    <t>Bei Bedarf bitte die Formeln anderer (von Ihnen neu eingegebener Werte) entsprechend diesen Beispielen anpassen.</t>
  </si>
  <si>
    <t>Bitte zuerst eine Kopie der Original-Datei erstellen und Original unverändert als Vorlage/Beispiel behalten!</t>
  </si>
  <si>
    <t>Alle anderen Zellen sind (ohne Passwort) schreibgeschützt.</t>
  </si>
  <si>
    <t>Typ</t>
  </si>
  <si>
    <t>Leuchtet zB mehr als eine "Ampel" gleichzeitig und/oder die Resultate ergeben "keinen Sinn", sind Formeln zu korrigieren.</t>
  </si>
  <si>
    <t>Keine</t>
  </si>
  <si>
    <t>Kurz-Anleitung</t>
  </si>
  <si>
    <t>II</t>
  </si>
  <si>
    <t>Korrektur</t>
  </si>
  <si>
    <t>Total</t>
  </si>
  <si>
    <t>Im Register "Mess-Abgrenzung" können begründete Messwert-Korrekturen manuell vorgenommen werden.</t>
  </si>
  <si>
    <t>Messung</t>
  </si>
  <si>
    <t>Monat</t>
  </si>
  <si>
    <t>"Durchschnitt" im Register "Mess-Plan", Spalte G führt zu einer Hochrechnung des eingebenen Messwertes auf Ende Jahr.</t>
  </si>
  <si>
    <t>Aktion</t>
  </si>
  <si>
    <t>Anlass/Art</t>
  </si>
  <si>
    <t>mailto:info@moergeli.com</t>
  </si>
  <si>
    <t>Jahres-Ziele</t>
  </si>
  <si>
    <t>GL-Traktandum (beobachten)</t>
  </si>
  <si>
    <t>Quelle/Datenbasis</t>
  </si>
  <si>
    <t>Anderes Datum</t>
  </si>
  <si>
    <t>als Heute?</t>
  </si>
  <si>
    <t>Aktueller</t>
  </si>
  <si>
    <t>Formel/Berechnungs-Vorschrift</t>
  </si>
  <si>
    <t>Alle notwendigen Eingabe-Zellen sind [grün] markiert und freigeschaltet. %-Zahlen "normal", als 2-stellige Zahlen eingeben.</t>
  </si>
  <si>
    <t>Wahl</t>
  </si>
  <si>
    <t>Ursache/Begründung</t>
  </si>
  <si>
    <t>Kommentar</t>
  </si>
  <si>
    <t>Es ist absichtlich einfach und übersichtlich gehalten. Der Chef bekommt (+ behält ) in wenigen Minuten den Überblick!</t>
  </si>
  <si>
    <t>Bei eigenen, selber und neu eingegebenen Werten bitte Genauigkeiten/Formate selber sinnvoll formatieren.</t>
  </si>
  <si>
    <t>Für alle Fragen stehen wir gerne zur Verfügung =&gt; mail:</t>
  </si>
  <si>
    <t>Bei Bedarf zusätzliche, eigene Massnahmen-Pläne, Pendenzen-Listen etc einbauen/verknüpfen.</t>
  </si>
  <si>
    <t>Massnahmen starten (handeln)</t>
  </si>
  <si>
    <t>Alle [am Bildschirm] gelb markierten Messwerte sind "automatische" Eingaben aus verknüpften Dateien resp Werte</t>
  </si>
  <si>
    <t xml:space="preserve"> aus untenstehender Hilfs-Tabelle</t>
  </si>
  <si>
    <t xml:space="preserve"> (zB durch Abspeichern unter neuer Versions-Nr).</t>
  </si>
  <si>
    <t>Abschluss: Messwert-Total +/- begründeter Korrektur</t>
  </si>
  <si>
    <t>= Gewicht</t>
  </si>
  <si>
    <t>Massnahmen-Default</t>
  </si>
  <si>
    <t>Hilfs-Tabelle als Option</t>
  </si>
  <si>
    <t>=&gt; wenn nicht benutzt, dann bitte Werte direkt und manuell in obenstehende Tabelle eintragen</t>
  </si>
  <si>
    <t>x Monate für Durchschnitt</t>
  </si>
  <si>
    <t>=&gt; Durch eigene ersetzen!</t>
  </si>
  <si>
    <t>Erfüllungs-Grad:</t>
  </si>
  <si>
    <t>nutzen</t>
  </si>
  <si>
    <t>stabilisieren</t>
  </si>
  <si>
    <t>befriedigen</t>
  </si>
  <si>
    <t>Finanzieller</t>
  </si>
  <si>
    <t>Erfolg</t>
  </si>
  <si>
    <t>positiv ïst (dh in Richtung "grün" geht). Im Register "Grenzwerte" wird durch die Eingabe eines höheren/kleineren Wertes unter</t>
  </si>
  <si>
    <t>der Spalte "Warnung" (Spalte H) die Formel entsprechend angepasst.</t>
  </si>
  <si>
    <r>
      <t xml:space="preserve">Bitte für Ihre Zwecke überprüfen. </t>
    </r>
    <r>
      <rPr>
        <b/>
        <sz val="12"/>
        <rFont val="Arial"/>
        <family val="2"/>
      </rPr>
      <t>Und bitte alle Werte selber auf Plausibilität verifizieren!</t>
    </r>
  </si>
  <si>
    <r>
      <t>Das vorliegende Programm liefert für kleine und mittlere Unternehmungen (KMU) ein einfaches Kennzahlen-</t>
    </r>
    <r>
      <rPr>
        <b/>
        <sz val="12"/>
        <rFont val="Arial"/>
        <family val="2"/>
      </rPr>
      <t>Frühwarn</t>
    </r>
    <r>
      <rPr>
        <sz val="12"/>
        <rFont val="Arial"/>
        <family val="2"/>
      </rPr>
      <t>-System.</t>
    </r>
  </si>
  <si>
    <t xml:space="preserve">Die Eingaben sind weitgehend selbsterklärend (vgl auch - wo vorhanden - zusätzliche Hinweise in einzelnen Registern). Bitte im Register </t>
  </si>
  <si>
    <t>=&gt; dafür vorher Seiten-Schreibschutz aufheben</t>
  </si>
  <si>
    <t>zur Berechnung</t>
  </si>
  <si>
    <t>der Messwerte</t>
  </si>
  <si>
    <t>Input aus ...</t>
  </si>
  <si>
    <t>Werte aus verknüpften, anderen Dateien [violett, schreibgeschützt] als transparente Basis</t>
  </si>
  <si>
    <t>Bei erforderlicher Rückverfolgbarkeit (der Entwicklung), bitte für jede neue Messung (Register 5) jeweils eine neue Datei erstellen</t>
  </si>
  <si>
    <t>Alle Druckbereiche sind so definiert, dass Anmerkungen am Bildschirm rechts aussen nicht ausgedruckt werden.</t>
  </si>
  <si>
    <r>
      <t xml:space="preserve">Für eine neue Messung und den schnellen Überblick </t>
    </r>
    <r>
      <rPr>
        <b/>
        <sz val="12"/>
        <rFont val="Arial"/>
        <family val="2"/>
      </rPr>
      <t>reichen oft die Register-Blätter 5 (Aktuelle Messung) und 8 Kennzahlen-Cockpit</t>
    </r>
    <r>
      <rPr>
        <sz val="12"/>
        <rFont val="Arial"/>
        <family val="2"/>
      </rPr>
      <t>.</t>
    </r>
  </si>
  <si>
    <t>-  Ungewichtet (Grafik)</t>
  </si>
  <si>
    <t>-  Ungewichtet (prozentual)</t>
  </si>
  <si>
    <t>-  Gewichtet (prozentual)</t>
  </si>
  <si>
    <t>Art/Typ (Vorbehaltene Entschlüsse)</t>
  </si>
  <si>
    <t>Bitte sich zu Beginn/bei der ersten Konfiguration von hinten (Register-Blatt Nr 1) nach vorne (Register-Blatt Nr 8) vorarbeiten.</t>
  </si>
  <si>
    <t>"5 Aktuelle Messung" Ihre eigenen Daten/Dateien (zB der Hilfs-Tabelle) verknüpfen oder jeweils direkt manuell Ihre Werte eintragen.</t>
  </si>
  <si>
    <t>Eine möglichst automatisierte Erfassung Ihrer "natürlich" vorliegenden Kennzahlen erleichtert Ihnen den schnellen und fehlerfreien BSC-Einsatz!</t>
  </si>
  <si>
    <t>Das Programm wurde gestestet und ist seit Jahren im Einsatz; jede Haftung wird aber abgelehnt.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</si>
</sst>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0"/>
    <numFmt numFmtId="165" formatCode="0.000"/>
    <numFmt numFmtId="166" formatCode="mmm\ yyyy"/>
    <numFmt numFmtId="167" formatCode="&quot;CHF&quot;\ #,##0;&quot;CHF&quot;\ \-#,##0"/>
    <numFmt numFmtId="168" formatCode="&quot;CHF&quot;\ #,##0;[Red]&quot;CHF&quot;\ \-#,##0"/>
    <numFmt numFmtId="169" formatCode="&quot;CHF&quot;\ #,##0.00;&quot;CHF&quot;\ \-#,##0.00"/>
    <numFmt numFmtId="170" formatCode="&quot;CHF&quot;\ #,##0.00;[Red]&quot;CHF&quot;\ \-#,##0.00"/>
    <numFmt numFmtId="171" formatCode="_ &quot;CHF&quot;\ * #,##0_ ;_ &quot;CHF&quot;\ * \-#,##0_ ;_ &quot;CHF&quot;\ * &quot;-&quot;_ ;_ @_ "/>
    <numFmt numFmtId="172" formatCode="_ &quot;CHF&quot;\ * #,##0.00_ ;_ &quot;CHF&quot;\ * \-#,##0.00_ ;_ &quot;CHF&quot;\ * &quot;-&quot;??_ ;_ @_ "/>
    <numFmt numFmtId="173" formatCode="&quot;SFr&quot;\ #,##0;&quot;SFr&quot;\ \-#,##0"/>
    <numFmt numFmtId="174" formatCode="&quot;SFr&quot;\ #,##0;[Red]&quot;SFr&quot;\ \-#,##0"/>
    <numFmt numFmtId="175" formatCode="&quot;SFr&quot;\ #,##0.00;&quot;SFr&quot;\ \-#,##0.00"/>
    <numFmt numFmtId="176" formatCode="&quot;SFr&quot;\ #,##0.00;[Red]&quot;SFr&quot;\ \-#,##0.00"/>
    <numFmt numFmtId="177" formatCode="_ &quot;SFr&quot;\ * #,##0_ ;_ &quot;SFr&quot;\ * \-#,##0_ ;_ &quot;SFr&quot;\ * &quot;-&quot;_ ;_ @_ "/>
    <numFmt numFmtId="178" formatCode="_ &quot;SFr&quot;\ * #,##0.00_ ;_ &quot;SFr&quot;\ * \-#,##0.00_ ;_ &quot;SFr&quot;\ * &quot;-&quot;??_ ;_ @_ "/>
    <numFmt numFmtId="179" formatCode="\-#,##0;[Red]#,##0"/>
    <numFmt numFmtId="180" formatCode="#,##0;[Red]#,##0"/>
    <numFmt numFmtId="181" formatCode="[Red]#,##0;\-#,##0"/>
    <numFmt numFmtId="182" formatCode="[Red]\+#,##0;\-#,##0"/>
    <numFmt numFmtId="183" formatCode="#,##0.0"/>
    <numFmt numFmtId="184" formatCode="0."/>
    <numFmt numFmtId="185" formatCode="0.0000"/>
    <numFmt numFmtId="186" formatCode="0.0%"/>
    <numFmt numFmtId="187" formatCode="[$-807]dddd\,\ d\.\ mmmm\ yyyy"/>
    <numFmt numFmtId="188" formatCode="0.000%"/>
    <numFmt numFmtId="189" formatCode="0.000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3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 quotePrefix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 horizontal="right"/>
      <protection/>
    </xf>
    <xf numFmtId="9" fontId="4" fillId="2" borderId="16" xfId="19" applyFont="1" applyFill="1" applyBorder="1" applyAlignment="1" applyProtection="1">
      <alignment horizontal="right"/>
      <protection/>
    </xf>
    <xf numFmtId="9" fontId="4" fillId="2" borderId="17" xfId="19" applyFont="1" applyFill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4" fontId="4" fillId="2" borderId="15" xfId="0" applyNumberFormat="1" applyFont="1" applyFill="1" applyBorder="1" applyAlignment="1" applyProtection="1">
      <alignment horizontal="right"/>
      <protection/>
    </xf>
    <xf numFmtId="4" fontId="4" fillId="2" borderId="21" xfId="0" applyNumberFormat="1" applyFont="1" applyFill="1" applyBorder="1" applyAlignment="1" applyProtection="1">
      <alignment horizontal="right"/>
      <protection/>
    </xf>
    <xf numFmtId="4" fontId="4" fillId="2" borderId="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2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9" fontId="4" fillId="2" borderId="27" xfId="19" applyFont="1" applyFill="1" applyBorder="1" applyAlignment="1" applyProtection="1">
      <alignment horizontal="right"/>
      <protection/>
    </xf>
    <xf numFmtId="0" fontId="5" fillId="4" borderId="28" xfId="0" applyFont="1" applyFill="1" applyBorder="1" applyAlignment="1" applyProtection="1">
      <alignment horizontal="center"/>
      <protection/>
    </xf>
    <xf numFmtId="0" fontId="5" fillId="5" borderId="29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5" fillId="5" borderId="26" xfId="0" applyFont="1" applyFill="1" applyBorder="1" applyAlignment="1" applyProtection="1">
      <alignment horizontal="center"/>
      <protection/>
    </xf>
    <xf numFmtId="0" fontId="5" fillId="3" borderId="1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5" fillId="6" borderId="7" xfId="0" applyFont="1" applyFill="1" applyBorder="1" applyAlignment="1" applyProtection="1">
      <alignment/>
      <protection locked="0"/>
    </xf>
    <xf numFmtId="0" fontId="4" fillId="6" borderId="8" xfId="0" applyFont="1" applyFill="1" applyBorder="1" applyAlignment="1" applyProtection="1">
      <alignment/>
      <protection locked="0"/>
    </xf>
    <xf numFmtId="3" fontId="4" fillId="6" borderId="7" xfId="0" applyNumberFormat="1" applyFont="1" applyFill="1" applyBorder="1" applyAlignment="1" applyProtection="1">
      <alignment horizontal="right"/>
      <protection locked="0"/>
    </xf>
    <xf numFmtId="0" fontId="4" fillId="6" borderId="15" xfId="0" applyFont="1" applyFill="1" applyBorder="1" applyAlignment="1" applyProtection="1">
      <alignment horizontal="right"/>
      <protection locked="0"/>
    </xf>
    <xf numFmtId="0" fontId="4" fillId="6" borderId="31" xfId="0" applyFont="1" applyFill="1" applyBorder="1" applyAlignment="1" applyProtection="1">
      <alignment/>
      <protection locked="0"/>
    </xf>
    <xf numFmtId="0" fontId="5" fillId="6" borderId="9" xfId="0" applyFont="1" applyFill="1" applyBorder="1" applyAlignment="1" applyProtection="1">
      <alignment/>
      <protection locked="0"/>
    </xf>
    <xf numFmtId="3" fontId="4" fillId="6" borderId="9" xfId="0" applyNumberFormat="1" applyFont="1" applyFill="1" applyBorder="1" applyAlignment="1" applyProtection="1">
      <alignment horizontal="right"/>
      <protection locked="0"/>
    </xf>
    <xf numFmtId="0" fontId="5" fillId="6" borderId="11" xfId="0" applyFont="1" applyFill="1" applyBorder="1" applyAlignment="1" applyProtection="1">
      <alignment/>
      <protection locked="0"/>
    </xf>
    <xf numFmtId="0" fontId="4" fillId="6" borderId="2" xfId="0" applyFont="1" applyFill="1" applyBorder="1" applyAlignment="1" applyProtection="1">
      <alignment/>
      <protection locked="0"/>
    </xf>
    <xf numFmtId="3" fontId="4" fillId="6" borderId="11" xfId="0" applyNumberFormat="1" applyFont="1" applyFill="1" applyBorder="1" applyAlignment="1" applyProtection="1">
      <alignment horizontal="right"/>
      <protection locked="0"/>
    </xf>
    <xf numFmtId="0" fontId="4" fillId="6" borderId="18" xfId="0" applyFont="1" applyFill="1" applyBorder="1" applyAlignment="1" applyProtection="1">
      <alignment horizontal="right"/>
      <protection locked="0"/>
    </xf>
    <xf numFmtId="0" fontId="4" fillId="6" borderId="5" xfId="0" applyFont="1" applyFill="1" applyBorder="1" applyAlignment="1" applyProtection="1">
      <alignment/>
      <protection locked="0"/>
    </xf>
    <xf numFmtId="0" fontId="5" fillId="6" borderId="0" xfId="0" applyFont="1" applyFill="1" applyAlignment="1" applyProtection="1">
      <alignment horizontal="left"/>
      <protection locked="0"/>
    </xf>
    <xf numFmtId="3" fontId="4" fillId="6" borderId="32" xfId="0" applyNumberFormat="1" applyFont="1" applyFill="1" applyBorder="1" applyAlignment="1" applyProtection="1">
      <alignment horizontal="right"/>
      <protection locked="0"/>
    </xf>
    <xf numFmtId="0" fontId="4" fillId="6" borderId="23" xfId="0" applyFont="1" applyFill="1" applyBorder="1" applyAlignment="1" applyProtection="1">
      <alignment horizontal="left"/>
      <protection locked="0"/>
    </xf>
    <xf numFmtId="3" fontId="4" fillId="6" borderId="33" xfId="0" applyNumberFormat="1" applyFont="1" applyFill="1" applyBorder="1" applyAlignment="1" applyProtection="1">
      <alignment horizontal="right"/>
      <protection locked="0"/>
    </xf>
    <xf numFmtId="3" fontId="4" fillId="6" borderId="22" xfId="0" applyNumberFormat="1" applyFont="1" applyFill="1" applyBorder="1" applyAlignment="1" applyProtection="1">
      <alignment horizontal="right"/>
      <protection locked="0"/>
    </xf>
    <xf numFmtId="0" fontId="4" fillId="6" borderId="26" xfId="0" applyFont="1" applyFill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6" fillId="0" borderId="0" xfId="18" applyFont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6" borderId="19" xfId="0" applyFont="1" applyFill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3" fontId="4" fillId="5" borderId="9" xfId="0" applyNumberFormat="1" applyFont="1" applyFill="1" applyBorder="1" applyAlignment="1" applyProtection="1">
      <alignment horizontal="right"/>
      <protection locked="0"/>
    </xf>
    <xf numFmtId="3" fontId="4" fillId="5" borderId="11" xfId="0" applyNumberFormat="1" applyFont="1" applyFill="1" applyBorder="1" applyAlignment="1" applyProtection="1">
      <alignment horizontal="right"/>
      <protection locked="0"/>
    </xf>
    <xf numFmtId="3" fontId="4" fillId="5" borderId="9" xfId="19" applyNumberFormat="1" applyFont="1" applyFill="1" applyBorder="1" applyAlignment="1" applyProtection="1">
      <alignment horizontal="right"/>
      <protection locked="0"/>
    </xf>
    <xf numFmtId="4" fontId="4" fillId="5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4" fillId="0" borderId="0" xfId="0" applyFont="1" applyFill="1" applyAlignment="1" applyProtection="1">
      <alignment/>
      <protection locked="0"/>
    </xf>
    <xf numFmtId="9" fontId="4" fillId="2" borderId="17" xfId="19" applyNumberFormat="1" applyFont="1" applyFill="1" applyBorder="1" applyAlignment="1" applyProtection="1">
      <alignment horizontal="right"/>
      <protection/>
    </xf>
    <xf numFmtId="9" fontId="4" fillId="2" borderId="27" xfId="19" applyNumberFormat="1" applyFont="1" applyFill="1" applyBorder="1" applyAlignment="1" applyProtection="1">
      <alignment horizontal="right"/>
      <protection/>
    </xf>
    <xf numFmtId="4" fontId="4" fillId="5" borderId="9" xfId="19" applyNumberFormat="1" applyFont="1" applyFill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 locked="0"/>
    </xf>
    <xf numFmtId="3" fontId="0" fillId="6" borderId="9" xfId="0" applyNumberFormat="1" applyFont="1" applyFill="1" applyBorder="1" applyAlignment="1" applyProtection="1">
      <alignment horizontal="left"/>
      <protection locked="0"/>
    </xf>
    <xf numFmtId="3" fontId="0" fillId="6" borderId="11" xfId="0" applyNumberFormat="1" applyFont="1" applyFill="1" applyBorder="1" applyAlignment="1" applyProtection="1">
      <alignment horizontal="left"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6" borderId="5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6" borderId="16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4" fontId="4" fillId="5" borderId="11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4" borderId="37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0" fontId="0" fillId="3" borderId="37" xfId="0" applyFont="1" applyFill="1" applyBorder="1" applyAlignment="1" applyProtection="1">
      <alignment horizontal="left"/>
      <protection/>
    </xf>
    <xf numFmtId="0" fontId="4" fillId="4" borderId="37" xfId="0" applyFont="1" applyFill="1" applyBorder="1" applyAlignment="1" applyProtection="1" quotePrefix="1">
      <alignment horizontal="left"/>
      <protection/>
    </xf>
    <xf numFmtId="0" fontId="5" fillId="0" borderId="37" xfId="0" applyFont="1" applyBorder="1" applyAlignment="1" applyProtection="1">
      <alignment horizontal="center"/>
      <protection/>
    </xf>
    <xf numFmtId="14" fontId="0" fillId="6" borderId="23" xfId="0" applyNumberFormat="1" applyFont="1" applyFill="1" applyBorder="1" applyAlignment="1" applyProtection="1">
      <alignment horizontal="left"/>
      <protection locked="0"/>
    </xf>
    <xf numFmtId="14" fontId="0" fillId="6" borderId="26" xfId="0" applyNumberFormat="1" applyFont="1" applyFill="1" applyBorder="1" applyAlignment="1" applyProtection="1">
      <alignment horizontal="left"/>
      <protection locked="0"/>
    </xf>
    <xf numFmtId="9" fontId="4" fillId="5" borderId="38" xfId="19" applyNumberFormat="1" applyFont="1" applyFill="1" applyBorder="1" applyAlignment="1" applyProtection="1">
      <alignment horizontal="right"/>
      <protection/>
    </xf>
    <xf numFmtId="9" fontId="4" fillId="5" borderId="31" xfId="19" applyFont="1" applyFill="1" applyBorder="1" applyAlignment="1" applyProtection="1">
      <alignment horizontal="right"/>
      <protection/>
    </xf>
    <xf numFmtId="9" fontId="4" fillId="5" borderId="31" xfId="19" applyNumberFormat="1" applyFont="1" applyFill="1" applyBorder="1" applyAlignment="1" applyProtection="1">
      <alignment horizontal="right"/>
      <protection/>
    </xf>
    <xf numFmtId="9" fontId="4" fillId="5" borderId="39" xfId="19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2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4" fontId="5" fillId="6" borderId="9" xfId="0" applyNumberFormat="1" applyFont="1" applyFill="1" applyBorder="1" applyAlignment="1" applyProtection="1">
      <alignment horizontal="right"/>
      <protection locked="0"/>
    </xf>
    <xf numFmtId="3" fontId="5" fillId="6" borderId="9" xfId="0" applyNumberFormat="1" applyFont="1" applyFill="1" applyBorder="1" applyAlignment="1" applyProtection="1">
      <alignment horizontal="right"/>
      <protection locked="0"/>
    </xf>
    <xf numFmtId="4" fontId="5" fillId="6" borderId="11" xfId="0" applyNumberFormat="1" applyFont="1" applyFill="1" applyBorder="1" applyAlignment="1" applyProtection="1">
      <alignment horizontal="right"/>
      <protection locked="0"/>
    </xf>
    <xf numFmtId="3" fontId="5" fillId="6" borderId="11" xfId="0" applyNumberFormat="1" applyFont="1" applyFill="1" applyBorder="1" applyAlignment="1" applyProtection="1">
      <alignment horizontal="right"/>
      <protection locked="0"/>
    </xf>
    <xf numFmtId="44" fontId="5" fillId="0" borderId="14" xfId="0" applyNumberFormat="1" applyFont="1" applyBorder="1" applyAlignment="1" applyProtection="1" quotePrefix="1">
      <alignment horizontal="center"/>
      <protection/>
    </xf>
    <xf numFmtId="0" fontId="4" fillId="0" borderId="37" xfId="0" applyFont="1" applyFill="1" applyBorder="1" applyAlignment="1" applyProtection="1" quotePrefix="1">
      <alignment horizontal="left"/>
      <protection/>
    </xf>
    <xf numFmtId="44" fontId="5" fillId="0" borderId="37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 quotePrefix="1">
      <alignment horizontal="left"/>
      <protection/>
    </xf>
    <xf numFmtId="0" fontId="8" fillId="0" borderId="37" xfId="0" applyFont="1" applyBorder="1" applyAlignment="1" applyProtection="1" quotePrefix="1">
      <alignment horizontal="left"/>
      <protection/>
    </xf>
    <xf numFmtId="4" fontId="5" fillId="6" borderId="7" xfId="0" applyNumberFormat="1" applyFont="1" applyFill="1" applyBorder="1" applyAlignment="1" applyProtection="1">
      <alignment horizontal="right"/>
      <protection locked="0"/>
    </xf>
    <xf numFmtId="4" fontId="5" fillId="6" borderId="9" xfId="19" applyNumberFormat="1" applyFont="1" applyFill="1" applyBorder="1" applyAlignment="1" applyProtection="1">
      <alignment horizontal="right"/>
      <protection locked="0"/>
    </xf>
    <xf numFmtId="3" fontId="5" fillId="6" borderId="9" xfId="19" applyNumberFormat="1" applyFont="1" applyFill="1" applyBorder="1" applyAlignment="1" applyProtection="1">
      <alignment horizontal="right"/>
      <protection locked="0"/>
    </xf>
    <xf numFmtId="4" fontId="5" fillId="6" borderId="23" xfId="0" applyNumberFormat="1" applyFont="1" applyFill="1" applyBorder="1" applyAlignment="1" applyProtection="1">
      <alignment horizontal="right"/>
      <protection locked="0"/>
    </xf>
    <xf numFmtId="4" fontId="5" fillId="6" borderId="40" xfId="0" applyNumberFormat="1" applyFont="1" applyFill="1" applyBorder="1" applyAlignment="1" applyProtection="1">
      <alignment horizontal="right"/>
      <protection locked="0"/>
    </xf>
    <xf numFmtId="4" fontId="5" fillId="6" borderId="37" xfId="0" applyNumberFormat="1" applyFont="1" applyFill="1" applyBorder="1" applyAlignment="1" applyProtection="1">
      <alignment horizontal="right"/>
      <protection locked="0"/>
    </xf>
    <xf numFmtId="4" fontId="5" fillId="6" borderId="3" xfId="0" applyNumberFormat="1" applyFont="1" applyFill="1" applyBorder="1" applyAlignment="1" applyProtection="1">
      <alignment horizontal="right"/>
      <protection locked="0"/>
    </xf>
    <xf numFmtId="4" fontId="5" fillId="6" borderId="12" xfId="0" applyNumberFormat="1" applyFont="1" applyFill="1" applyBorder="1" applyAlignment="1" applyProtection="1">
      <alignment horizontal="right"/>
      <protection locked="0"/>
    </xf>
    <xf numFmtId="3" fontId="5" fillId="6" borderId="23" xfId="0" applyNumberFormat="1" applyFont="1" applyFill="1" applyBorder="1" applyAlignment="1" applyProtection="1">
      <alignment horizontal="right"/>
      <protection locked="0"/>
    </xf>
    <xf numFmtId="3" fontId="5" fillId="6" borderId="40" xfId="0" applyNumberFormat="1" applyFont="1" applyFill="1" applyBorder="1" applyAlignment="1" applyProtection="1">
      <alignment horizontal="right"/>
      <protection locked="0"/>
    </xf>
    <xf numFmtId="3" fontId="5" fillId="6" borderId="37" xfId="0" applyNumberFormat="1" applyFont="1" applyFill="1" applyBorder="1" applyAlignment="1" applyProtection="1">
      <alignment horizontal="right"/>
      <protection locked="0"/>
    </xf>
    <xf numFmtId="4" fontId="5" fillId="5" borderId="7" xfId="0" applyNumberFormat="1" applyFont="1" applyFill="1" applyBorder="1" applyAlignment="1" applyProtection="1">
      <alignment horizontal="right"/>
      <protection locked="0"/>
    </xf>
    <xf numFmtId="3" fontId="5" fillId="5" borderId="9" xfId="0" applyNumberFormat="1" applyFont="1" applyFill="1" applyBorder="1" applyAlignment="1" applyProtection="1">
      <alignment horizontal="right"/>
      <protection locked="0"/>
    </xf>
    <xf numFmtId="4" fontId="5" fillId="5" borderId="9" xfId="0" applyNumberFormat="1" applyFont="1" applyFill="1" applyBorder="1" applyAlignment="1" applyProtection="1">
      <alignment horizontal="right"/>
      <protection locked="0"/>
    </xf>
    <xf numFmtId="4" fontId="5" fillId="5" borderId="11" xfId="0" applyNumberFormat="1" applyFont="1" applyFill="1" applyBorder="1" applyAlignment="1" applyProtection="1">
      <alignment horizontal="right"/>
      <protection locked="0"/>
    </xf>
    <xf numFmtId="4" fontId="5" fillId="5" borderId="9" xfId="19" applyNumberFormat="1" applyFont="1" applyFill="1" applyBorder="1" applyAlignment="1" applyProtection="1">
      <alignment horizontal="right"/>
      <protection locked="0"/>
    </xf>
    <xf numFmtId="3" fontId="5" fillId="5" borderId="11" xfId="0" applyNumberFormat="1" applyFont="1" applyFill="1" applyBorder="1" applyAlignment="1" applyProtection="1">
      <alignment horizontal="right"/>
      <protection locked="0"/>
    </xf>
    <xf numFmtId="3" fontId="5" fillId="5" borderId="9" xfId="19" applyNumberFormat="1" applyFont="1" applyFill="1" applyBorder="1" applyAlignment="1" applyProtection="1">
      <alignment horizontal="right"/>
      <protection locked="0"/>
    </xf>
    <xf numFmtId="0" fontId="5" fillId="5" borderId="41" xfId="0" applyFont="1" applyFill="1" applyBorder="1" applyAlignment="1" applyProtection="1">
      <alignment horizontal="center"/>
      <protection/>
    </xf>
    <xf numFmtId="0" fontId="5" fillId="3" borderId="42" xfId="0" applyFont="1" applyFill="1" applyBorder="1" applyAlignment="1" applyProtection="1">
      <alignment horizontal="center"/>
      <protection/>
    </xf>
    <xf numFmtId="0" fontId="5" fillId="4" borderId="30" xfId="0" applyFont="1" applyFill="1" applyBorder="1" applyAlignment="1" applyProtection="1">
      <alignment horizontal="center"/>
      <protection/>
    </xf>
    <xf numFmtId="9" fontId="5" fillId="4" borderId="3" xfId="19" applyFont="1" applyFill="1" applyBorder="1" applyAlignment="1" applyProtection="1">
      <alignment horizontal="center"/>
      <protection/>
    </xf>
    <xf numFmtId="9" fontId="5" fillId="5" borderId="12" xfId="19" applyFont="1" applyFill="1" applyBorder="1" applyAlignment="1" applyProtection="1">
      <alignment horizontal="center"/>
      <protection/>
    </xf>
    <xf numFmtId="9" fontId="5" fillId="3" borderId="4" xfId="19" applyFont="1" applyFill="1" applyBorder="1" applyAlignment="1" applyProtection="1">
      <alignment horizontal="center"/>
      <protection/>
    </xf>
    <xf numFmtId="3" fontId="4" fillId="2" borderId="21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 applyProtection="1">
      <alignment horizontal="right"/>
      <protection/>
    </xf>
    <xf numFmtId="0" fontId="5" fillId="0" borderId="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0" fontId="5" fillId="7" borderId="0" xfId="0" applyFont="1" applyFill="1" applyAlignment="1" applyProtection="1">
      <alignment horizontal="left"/>
      <protection/>
    </xf>
    <xf numFmtId="0" fontId="4" fillId="6" borderId="0" xfId="0" applyFont="1" applyFill="1" applyAlignment="1" applyProtection="1">
      <alignment horizontal="left"/>
      <protection locked="0"/>
    </xf>
    <xf numFmtId="14" fontId="4" fillId="6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/>
    </xf>
    <xf numFmtId="0" fontId="0" fillId="6" borderId="16" xfId="0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/>
      <protection locked="0"/>
    </xf>
    <xf numFmtId="4" fontId="0" fillId="6" borderId="31" xfId="0" applyNumberFormat="1" applyFont="1" applyFill="1" applyBorder="1" applyAlignment="1" applyProtection="1">
      <alignment/>
      <protection locked="0"/>
    </xf>
    <xf numFmtId="4" fontId="0" fillId="6" borderId="5" xfId="0" applyNumberFormat="1" applyFont="1" applyFill="1" applyBorder="1" applyAlignment="1" applyProtection="1">
      <alignment/>
      <protection locked="0"/>
    </xf>
    <xf numFmtId="3" fontId="4" fillId="0" borderId="9" xfId="0" applyNumberFormat="1" applyFont="1" applyBorder="1" applyAlignment="1" applyProtection="1">
      <alignment horizontal="right"/>
      <protection/>
    </xf>
    <xf numFmtId="3" fontId="4" fillId="0" borderId="11" xfId="0" applyNumberFormat="1" applyFont="1" applyBorder="1" applyAlignment="1" applyProtection="1">
      <alignment horizontal="right"/>
      <protection/>
    </xf>
    <xf numFmtId="3" fontId="4" fillId="0" borderId="9" xfId="19" applyNumberFormat="1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7" xfId="19" applyNumberFormat="1" applyFont="1" applyBorder="1" applyAlignment="1" applyProtection="1">
      <alignment horizontal="right"/>
      <protection/>
    </xf>
    <xf numFmtId="4" fontId="4" fillId="0" borderId="9" xfId="19" applyNumberFormat="1" applyFont="1" applyBorder="1" applyAlignment="1" applyProtection="1">
      <alignment horizontal="right"/>
      <protection/>
    </xf>
    <xf numFmtId="4" fontId="4" fillId="0" borderId="11" xfId="19" applyNumberFormat="1" applyFont="1" applyBorder="1" applyAlignment="1" applyProtection="1">
      <alignment horizontal="right"/>
      <protection/>
    </xf>
    <xf numFmtId="0" fontId="0" fillId="6" borderId="15" xfId="0" applyFont="1" applyFill="1" applyBorder="1" applyAlignment="1" applyProtection="1">
      <alignment horizontal="left"/>
      <protection locked="0"/>
    </xf>
    <xf numFmtId="0" fontId="0" fillId="6" borderId="18" xfId="0" applyFont="1" applyFill="1" applyBorder="1" applyAlignment="1" applyProtection="1">
      <alignment horizontal="left"/>
      <protection locked="0"/>
    </xf>
    <xf numFmtId="1" fontId="5" fillId="6" borderId="40" xfId="0" applyNumberFormat="1" applyFont="1" applyFill="1" applyBorder="1" applyAlignment="1" applyProtection="1">
      <alignment horizontal="right"/>
      <protection locked="0"/>
    </xf>
    <xf numFmtId="1" fontId="5" fillId="6" borderId="37" xfId="0" applyNumberFormat="1" applyFont="1" applyFill="1" applyBorder="1" applyAlignment="1" applyProtection="1">
      <alignment horizontal="right"/>
      <protection locked="0"/>
    </xf>
    <xf numFmtId="1" fontId="5" fillId="6" borderId="3" xfId="0" applyNumberFormat="1" applyFont="1" applyFill="1" applyBorder="1" applyAlignment="1" applyProtection="1">
      <alignment horizontal="right"/>
      <protection locked="0"/>
    </xf>
    <xf numFmtId="1" fontId="5" fillId="6" borderId="12" xfId="0" applyNumberFormat="1" applyFont="1" applyFill="1" applyBorder="1" applyAlignment="1" applyProtection="1">
      <alignment horizontal="right"/>
      <protection locked="0"/>
    </xf>
    <xf numFmtId="183" fontId="5" fillId="6" borderId="9" xfId="0" applyNumberFormat="1" applyFont="1" applyFill="1" applyBorder="1" applyAlignment="1" applyProtection="1">
      <alignment horizontal="right"/>
      <protection locked="0"/>
    </xf>
    <xf numFmtId="3" fontId="5" fillId="6" borderId="9" xfId="0" applyNumberFormat="1" applyFont="1" applyFill="1" applyBorder="1" applyAlignment="1" applyProtection="1" quotePrefix="1">
      <alignment horizontal="right"/>
      <protection locked="0"/>
    </xf>
    <xf numFmtId="4" fontId="5" fillId="5" borderId="16" xfId="0" applyNumberFormat="1" applyFont="1" applyFill="1" applyBorder="1" applyAlignment="1" applyProtection="1">
      <alignment horizontal="right"/>
      <protection locked="0"/>
    </xf>
    <xf numFmtId="3" fontId="5" fillId="5" borderId="17" xfId="0" applyNumberFormat="1" applyFont="1" applyFill="1" applyBorder="1" applyAlignment="1" applyProtection="1">
      <alignment horizontal="right"/>
      <protection locked="0"/>
    </xf>
    <xf numFmtId="4" fontId="5" fillId="5" borderId="17" xfId="0" applyNumberFormat="1" applyFont="1" applyFill="1" applyBorder="1" applyAlignment="1" applyProtection="1">
      <alignment horizontal="right"/>
      <protection locked="0"/>
    </xf>
    <xf numFmtId="4" fontId="5" fillId="5" borderId="14" xfId="0" applyNumberFormat="1" applyFont="1" applyFill="1" applyBorder="1" applyAlignment="1" applyProtection="1">
      <alignment horizontal="right"/>
      <protection locked="0"/>
    </xf>
    <xf numFmtId="4" fontId="5" fillId="5" borderId="17" xfId="19" applyNumberFormat="1" applyFont="1" applyFill="1" applyBorder="1" applyAlignment="1" applyProtection="1">
      <alignment horizontal="right"/>
      <protection locked="0"/>
    </xf>
    <xf numFmtId="3" fontId="5" fillId="5" borderId="17" xfId="19" applyNumberFormat="1" applyFont="1" applyFill="1" applyBorder="1" applyAlignment="1" applyProtection="1">
      <alignment horizontal="right"/>
      <protection locked="0"/>
    </xf>
    <xf numFmtId="3" fontId="5" fillId="5" borderId="14" xfId="0" applyNumberFormat="1" applyFont="1" applyFill="1" applyBorder="1" applyAlignment="1" applyProtection="1">
      <alignment horizontal="right"/>
      <protection locked="0"/>
    </xf>
    <xf numFmtId="14" fontId="4" fillId="2" borderId="33" xfId="0" applyNumberFormat="1" applyFont="1" applyFill="1" applyBorder="1" applyAlignment="1" applyProtection="1">
      <alignment horizontal="right"/>
      <protection/>
    </xf>
    <xf numFmtId="14" fontId="4" fillId="2" borderId="22" xfId="0" applyNumberFormat="1" applyFont="1" applyFill="1" applyBorder="1" applyAlignment="1" applyProtection="1">
      <alignment horizontal="right"/>
      <protection/>
    </xf>
    <xf numFmtId="0" fontId="4" fillId="8" borderId="37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3" fontId="4" fillId="8" borderId="37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center"/>
      <protection/>
    </xf>
    <xf numFmtId="0" fontId="4" fillId="6" borderId="0" xfId="0" applyFont="1" applyFill="1" applyAlignment="1" applyProtection="1">
      <alignment/>
      <protection locked="0"/>
    </xf>
    <xf numFmtId="9" fontId="4" fillId="0" borderId="0" xfId="19" applyFont="1" applyAlignment="1" applyProtection="1">
      <alignment/>
      <protection/>
    </xf>
    <xf numFmtId="9" fontId="4" fillId="0" borderId="0" xfId="19" applyFont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8" borderId="19" xfId="0" applyNumberFormat="1" applyFont="1" applyFill="1" applyBorder="1" applyAlignment="1" applyProtection="1">
      <alignment/>
      <protection locked="0"/>
    </xf>
    <xf numFmtId="3" fontId="4" fillId="8" borderId="23" xfId="0" applyNumberFormat="1" applyFont="1" applyFill="1" applyBorder="1" applyAlignment="1" applyProtection="1">
      <alignment/>
      <protection locked="0"/>
    </xf>
    <xf numFmtId="4" fontId="4" fillId="8" borderId="37" xfId="0" applyNumberFormat="1" applyFont="1" applyFill="1" applyBorder="1" applyAlignment="1" applyProtection="1">
      <alignment/>
      <protection locked="0"/>
    </xf>
    <xf numFmtId="1" fontId="4" fillId="8" borderId="37" xfId="0" applyNumberFormat="1" applyFont="1" applyFill="1" applyBorder="1" applyAlignment="1" applyProtection="1">
      <alignment/>
      <protection locked="0"/>
    </xf>
    <xf numFmtId="183" fontId="4" fillId="8" borderId="37" xfId="0" applyNumberFormat="1" applyFont="1" applyFill="1" applyBorder="1" applyAlignment="1" applyProtection="1">
      <alignment/>
      <protection locked="0"/>
    </xf>
    <xf numFmtId="4" fontId="5" fillId="2" borderId="7" xfId="19" applyNumberFormat="1" applyFont="1" applyFill="1" applyBorder="1" applyAlignment="1" applyProtection="1">
      <alignment horizontal="right"/>
      <protection locked="0"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4" fontId="5" fillId="2" borderId="9" xfId="19" applyNumberFormat="1" applyFont="1" applyFill="1" applyBorder="1" applyAlignment="1" applyProtection="1">
      <alignment horizontal="right"/>
      <protection locked="0"/>
    </xf>
    <xf numFmtId="4" fontId="5" fillId="2" borderId="11" xfId="19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3" fontId="5" fillId="2" borderId="9" xfId="19" applyNumberFormat="1" applyFont="1" applyFill="1" applyBorder="1" applyAlignment="1" applyProtection="1">
      <alignment horizontal="right"/>
      <protection locked="0"/>
    </xf>
    <xf numFmtId="4" fontId="5" fillId="2" borderId="9" xfId="0" applyNumberFormat="1" applyFont="1" applyFill="1" applyBorder="1" applyAlignment="1" applyProtection="1">
      <alignment horizontal="right"/>
      <protection locked="0"/>
    </xf>
    <xf numFmtId="183" fontId="5" fillId="2" borderId="9" xfId="19" applyNumberFormat="1" applyFont="1" applyFill="1" applyBorder="1" applyAlignment="1" applyProtection="1">
      <alignment horizontal="right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right"/>
      <protection locked="0"/>
    </xf>
    <xf numFmtId="0" fontId="5" fillId="0" borderId="43" xfId="0" applyFont="1" applyBorder="1" applyAlignment="1" applyProtection="1">
      <alignment horizontal="right"/>
      <protection locked="0"/>
    </xf>
    <xf numFmtId="9" fontId="8" fillId="4" borderId="45" xfId="19" applyFont="1" applyFill="1" applyBorder="1" applyAlignment="1" applyProtection="1">
      <alignment horizontal="center"/>
      <protection/>
    </xf>
    <xf numFmtId="9" fontId="8" fillId="4" borderId="46" xfId="19" applyFont="1" applyFill="1" applyBorder="1" applyAlignment="1" applyProtection="1">
      <alignment horizontal="center"/>
      <protection/>
    </xf>
    <xf numFmtId="9" fontId="8" fillId="4" borderId="47" xfId="19" applyFont="1" applyFill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3" borderId="45" xfId="0" applyFont="1" applyFill="1" applyBorder="1" applyAlignment="1" applyProtection="1">
      <alignment horizontal="left"/>
      <protection/>
    </xf>
    <xf numFmtId="0" fontId="5" fillId="3" borderId="47" xfId="0" applyFont="1" applyFill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5" fillId="4" borderId="45" xfId="0" applyFont="1" applyFill="1" applyBorder="1" applyAlignment="1" applyProtection="1">
      <alignment horizontal="left"/>
      <protection/>
    </xf>
    <xf numFmtId="0" fontId="5" fillId="4" borderId="47" xfId="0" applyFont="1" applyFill="1" applyBorder="1" applyAlignment="1" applyProtection="1">
      <alignment horizontal="left"/>
      <protection/>
    </xf>
    <xf numFmtId="0" fontId="5" fillId="5" borderId="45" xfId="0" applyFont="1" applyFill="1" applyBorder="1" applyAlignment="1" applyProtection="1">
      <alignment horizontal="left"/>
      <protection/>
    </xf>
    <xf numFmtId="0" fontId="5" fillId="5" borderId="47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28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7" fillId="3" borderId="0" xfId="0" applyFont="1" applyFill="1" applyAlignment="1" applyProtection="1">
      <alignment horizontal="left"/>
      <protection locked="0"/>
    </xf>
    <xf numFmtId="44" fontId="5" fillId="0" borderId="0" xfId="20" applyFont="1" applyAlignment="1" applyProtection="1">
      <alignment horizontal="left"/>
      <protection/>
    </xf>
    <xf numFmtId="0" fontId="7" fillId="4" borderId="0" xfId="0" applyFont="1" applyFill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  <dxf>
      <fill>
        <patternFill patternType="none">
          <bgColor indexed="65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252"/>
          <c:w val="0.63475"/>
          <c:h val="0.7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'8  Kennzahlen-Cockpit'!$G$24:$I$24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'8  Kennzahlen-Cockpit'!$G$25:$I$25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23</xdr:row>
      <xdr:rowOff>76200</xdr:rowOff>
    </xdr:from>
    <xdr:to>
      <xdr:col>8</xdr:col>
      <xdr:colOff>190500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543550" y="4581525"/>
        <a:ext cx="1181100" cy="121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25" zoomScaleNormal="125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K3" sqref="K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28" customWidth="1"/>
    <col min="5" max="5" width="9.140625" style="28" bestFit="1" customWidth="1"/>
    <col min="6" max="6" width="0.9921875" style="28" customWidth="1"/>
    <col min="7" max="7" width="11.00390625" style="28" bestFit="1" customWidth="1"/>
    <col min="8" max="9" width="11.28125" style="28" bestFit="1" customWidth="1"/>
    <col min="10" max="10" width="0.9921875" style="28" customWidth="1"/>
    <col min="11" max="11" width="29.7109375" style="28" customWidth="1"/>
    <col min="12" max="12" width="1.7109375" style="28" customWidth="1"/>
    <col min="13" max="13" width="52.140625" style="28" bestFit="1" customWidth="1"/>
    <col min="14" max="14" width="1.7109375" style="28" customWidth="1"/>
    <col min="15" max="17" width="11.28125" style="28" customWidth="1"/>
    <col min="18" max="18" width="3.8515625" style="28" bestFit="1" customWidth="1"/>
    <col min="19" max="16384" width="11.421875" style="28" customWidth="1"/>
  </cols>
  <sheetData>
    <row r="1" spans="1:17" ht="16.5" thickBot="1">
      <c r="A1" s="263" t="str">
        <f>IF('1  (Gewichtete) Ziele'!A1:B1="","",'1  (Gewichtete) Ziele'!A1:B1)</f>
        <v>Kategorie</v>
      </c>
      <c r="B1" s="264"/>
      <c r="C1" s="260" t="s">
        <v>13</v>
      </c>
      <c r="D1" s="261"/>
      <c r="E1" s="262"/>
      <c r="G1" s="260" t="str">
        <f>'2  Grenzwerte'!B25</f>
        <v>Ampel</v>
      </c>
      <c r="H1" s="261"/>
      <c r="I1" s="262"/>
      <c r="K1" s="54" t="s">
        <v>83</v>
      </c>
      <c r="M1" s="28" t="s">
        <v>27</v>
      </c>
      <c r="O1" s="257" t="s">
        <v>6</v>
      </c>
      <c r="P1" s="257"/>
      <c r="Q1" s="257"/>
    </row>
    <row r="2" spans="1:17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9" t="s">
        <v>8</v>
      </c>
      <c r="E2" s="54" t="s">
        <v>5</v>
      </c>
      <c r="G2" s="59" t="str">
        <f>'2  Grenzwerte'!D25</f>
        <v>ok</v>
      </c>
      <c r="H2" s="60" t="str">
        <f>'2  Grenzwerte'!D26</f>
        <v>Warnung</v>
      </c>
      <c r="I2" s="61" t="str">
        <f>'2  Grenzwerte'!D27</f>
        <v>Aktion</v>
      </c>
      <c r="K2" s="147" t="s">
        <v>87</v>
      </c>
      <c r="O2" s="6" t="str">
        <f>A28</f>
        <v>ok</v>
      </c>
      <c r="P2" s="6" t="str">
        <f>A29</f>
        <v>Warnung</v>
      </c>
      <c r="Q2" s="6" t="str">
        <f>A30</f>
        <v>Aktion</v>
      </c>
    </row>
    <row r="3" spans="1:17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v>1</v>
      </c>
      <c r="D3" s="39">
        <f>IF('1  (Gewichtete) Ziele'!D3="","",'1  (Gewichtete) Ziele'!D3)</f>
      </c>
      <c r="E3" s="31">
        <f>'7 Total'!H3</f>
      </c>
      <c r="G3" s="36">
        <f>IF(E3="","",IF('2  Grenzwerte'!H3&lt;'2  Grenzwerte'!G3,IF('7 Total'!G3&gt;='2  Grenzwerte'!G3,$G$2,""),IF('7 Total'!G3&lt;='2  Grenzwerte'!G3,$G$2,"")))</f>
      </c>
      <c r="H3" s="37">
        <f>IF(E3="","",IF(G3="",IF(I3="",$H$2,""),""))</f>
      </c>
      <c r="I3" s="38">
        <f>IF(E3="","",IF('2  Grenzwerte'!I3&lt;'2  Grenzwerte'!G3,IF('7 Total'!G3&lt;'2  Grenzwerte'!I3,$I$2,""),IF('7 Total'!G3&gt;'2  Grenzwerte'!I3,$I$2,"")))</f>
      </c>
      <c r="K3" s="195">
        <f>IF(G3=$G$2,'2  Grenzwerte'!$I$25,IF(H3=$H$2,'2  Grenzwerte'!$I$26,IF('8  Kennzahlen-Cockpit'!I3='8  Kennzahlen-Cockpit'!$I$2,'2  Grenzwerte'!$I$27,"")))</f>
      </c>
      <c r="M3" s="29"/>
      <c r="O3" s="117">
        <f aca="true" t="shared" si="0" ref="O3:O22">IF(G3=$O$2,1,0)</f>
        <v>0</v>
      </c>
      <c r="P3" s="117">
        <f>IF(H3=$P$2,1,0)</f>
        <v>0</v>
      </c>
      <c r="Q3" s="117">
        <f>IF(I3=$Q$2,1,0)</f>
        <v>0</v>
      </c>
    </row>
    <row r="4" spans="1:17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v>2</v>
      </c>
      <c r="D4" s="39">
        <f>IF('1  (Gewichtete) Ziele'!D4="","",'1  (Gewichtete) Ziele'!D4)</f>
      </c>
      <c r="E4" s="32">
        <f>'7 Total'!H4</f>
      </c>
      <c r="G4" s="50">
        <f>IF(E4="","",IF('2  Grenzwerte'!H4&lt;'2  Grenzwerte'!G4,IF('7 Total'!G4&gt;='2  Grenzwerte'!G4,$G$2,""),IF('7 Total'!G4&lt;='2  Grenzwerte'!G4,$G$2,"")))</f>
      </c>
      <c r="H4" s="51">
        <f aca="true" t="shared" si="1" ref="H4:H22">IF(E4="","",IF(G4="",IF(I4="",$H$2,""),""))</f>
      </c>
      <c r="I4" s="52">
        <f>IF(E4="","",IF('2  Grenzwerte'!I4&lt;'2  Grenzwerte'!G4,IF('7 Total'!G4&lt;'2  Grenzwerte'!I4,$I$2,""),IF('7 Total'!G4&gt;'2  Grenzwerte'!I4,$I$2,"")))</f>
      </c>
      <c r="K4" s="195">
        <f>IF(G4=$G$2,'2  Grenzwerte'!$I$25,IF(H4=$H$2,'2  Grenzwerte'!$I$26,IF('8  Kennzahlen-Cockpit'!I4='8  Kennzahlen-Cockpit'!$I$2,'2  Grenzwerte'!$I$27,"")))</f>
      </c>
      <c r="M4" s="29"/>
      <c r="O4" s="117">
        <f t="shared" si="0"/>
        <v>0</v>
      </c>
      <c r="P4" s="117">
        <f aca="true" t="shared" si="2" ref="P4:P22">IF(H4=$P$2,1,0)</f>
        <v>0</v>
      </c>
      <c r="Q4" s="117">
        <f aca="true" t="shared" si="3" ref="Q4:Q22">IF(I4=$Q$2,1,0)</f>
        <v>0</v>
      </c>
    </row>
    <row r="5" spans="1:17" ht="15.75">
      <c r="A5" s="13">
        <f>IF('1  (Gewichtete) Ziele'!A5="","",'1  (Gewichtete) Ziele'!A5)</f>
      </c>
      <c r="B5" s="14">
        <f>IF('1  (Gewichtete) Ziele'!B5="","",'1  (Gewichtete) Ziele'!B5)</f>
      </c>
      <c r="C5" s="17">
        <v>3</v>
      </c>
      <c r="D5" s="39">
        <f>IF('1  (Gewichtete) Ziele'!D5="","",'1  (Gewichtete) Ziele'!D5)</f>
      </c>
      <c r="E5" s="32">
        <f>'7 Total'!H5</f>
      </c>
      <c r="G5" s="50">
        <f>IF(E5="","",IF('2  Grenzwerte'!H5&lt;'2  Grenzwerte'!G5,IF('7 Total'!G5&gt;='2  Grenzwerte'!G5,$G$2,""),IF('7 Total'!G5&lt;='2  Grenzwerte'!G5,$G$2,"")))</f>
      </c>
      <c r="H5" s="51">
        <f t="shared" si="1"/>
      </c>
      <c r="I5" s="52">
        <f>IF(E5="","",IF('2  Grenzwerte'!I5&lt;'2  Grenzwerte'!G5,IF('7 Total'!G5&lt;'2  Grenzwerte'!I5,$I$2,""),IF('7 Total'!G5&gt;'2  Grenzwerte'!I5,$I$2,"")))</f>
      </c>
      <c r="K5" s="195">
        <f>IF(G5=$G$2,'2  Grenzwerte'!$I$25,IF(H5=$H$2,'2  Grenzwerte'!$I$26,IF('8  Kennzahlen-Cockpit'!I5='8  Kennzahlen-Cockpit'!$I$2,'2  Grenzwerte'!$I$27,"")))</f>
      </c>
      <c r="M5" s="29"/>
      <c r="O5" s="117">
        <f t="shared" si="0"/>
        <v>0</v>
      </c>
      <c r="P5" s="117">
        <f t="shared" si="2"/>
        <v>0</v>
      </c>
      <c r="Q5" s="117">
        <f t="shared" si="3"/>
        <v>0</v>
      </c>
    </row>
    <row r="6" spans="1:17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v>4</v>
      </c>
      <c r="D6" s="39">
        <f>IF('1  (Gewichtete) Ziele'!D6="","",'1  (Gewichtete) Ziele'!D6)</f>
      </c>
      <c r="E6" s="103">
        <f>'7 Total'!H6</f>
      </c>
      <c r="G6" s="50">
        <f>IF(E6="","",IF('2  Grenzwerte'!H6&lt;'2  Grenzwerte'!G6,IF('7 Total'!G6&gt;='2  Grenzwerte'!G6,$G$2,""),IF('7 Total'!G6&lt;='2  Grenzwerte'!G6,$G$2,"")))</f>
      </c>
      <c r="H6" s="51">
        <f t="shared" si="1"/>
      </c>
      <c r="I6" s="52">
        <f>IF(E6="","",IF('2  Grenzwerte'!I6&lt;'2  Grenzwerte'!G6,IF('7 Total'!G6&lt;'2  Grenzwerte'!I6,$I$2,""),IF('7 Total'!G6&gt;'2  Grenzwerte'!I6,$I$2,"")))</f>
      </c>
      <c r="K6" s="195">
        <f>IF(G6=$G$2,'2  Grenzwerte'!$I$25,IF(H6=$H$2,'2  Grenzwerte'!$I$26,IF('8  Kennzahlen-Cockpit'!I6='8  Kennzahlen-Cockpit'!$I$2,'2  Grenzwerte'!$I$27,"")))</f>
      </c>
      <c r="M6" s="29"/>
      <c r="O6" s="117">
        <f t="shared" si="0"/>
        <v>0</v>
      </c>
      <c r="P6" s="117">
        <f t="shared" si="2"/>
        <v>0</v>
      </c>
      <c r="Q6" s="117">
        <f t="shared" si="3"/>
        <v>0</v>
      </c>
    </row>
    <row r="7" spans="1:17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v>5</v>
      </c>
      <c r="D7" s="40">
        <f>IF('1  (Gewichtete) Ziele'!D7="","",'1  (Gewichtete) Ziele'!D7)</f>
      </c>
      <c r="E7" s="104">
        <f>'7 Total'!H7</f>
      </c>
      <c r="G7" s="50">
        <f>IF(E7="","",IF('2  Grenzwerte'!H7&lt;'2  Grenzwerte'!G7,IF('7 Total'!G7&gt;='2  Grenzwerte'!G7,$G$2,""),IF('7 Total'!G7&lt;='2  Grenzwerte'!G7,$G$2,"")))</f>
      </c>
      <c r="H7" s="24">
        <f t="shared" si="1"/>
      </c>
      <c r="I7" s="11">
        <f>IF(E7="","",IF('2  Grenzwerte'!I7&lt;'2  Grenzwerte'!G7,IF('7 Total'!G7&lt;'2  Grenzwerte'!I7,$I$2,""),IF('7 Total'!G7&gt;'2  Grenzwerte'!I7,$I$2,"")))</f>
      </c>
      <c r="K7" s="196">
        <f>IF(G7=$G$2,'2  Grenzwerte'!$I$25,IF(H7=$H$2,'2  Grenzwerte'!$I$26,IF('8  Kennzahlen-Cockpit'!I7='8  Kennzahlen-Cockpit'!$I$2,'2  Grenzwerte'!$I$27,"")))</f>
      </c>
      <c r="M7" s="29"/>
      <c r="O7" s="117">
        <f t="shared" si="0"/>
        <v>0</v>
      </c>
      <c r="P7" s="117">
        <f t="shared" si="2"/>
        <v>0</v>
      </c>
      <c r="Q7" s="117">
        <f t="shared" si="3"/>
        <v>0</v>
      </c>
    </row>
    <row r="8" spans="1:17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v>6</v>
      </c>
      <c r="D8" s="39">
        <f>IF('1  (Gewichtete) Ziele'!D8="","",'1  (Gewichtete) Ziele'!D8)</f>
      </c>
      <c r="E8" s="31">
        <f>'7 Total'!H8</f>
      </c>
      <c r="G8" s="36">
        <f>IF(E8="","",IF('2  Grenzwerte'!H8&lt;'2  Grenzwerte'!G8,IF('7 Total'!G8&gt;='2  Grenzwerte'!G8,$G$2,""),IF('7 Total'!G8&lt;='2  Grenzwerte'!G8,$G$2,"")))</f>
      </c>
      <c r="H8" s="37">
        <f>IF(E8="","",IF(G8="",IF(I8="",$H$2,""),""))</f>
      </c>
      <c r="I8" s="38">
        <f>IF(E8="","",IF('2  Grenzwerte'!I8&lt;'2  Grenzwerte'!G8,IF('7 Total'!G8&lt;'2  Grenzwerte'!I8,$I$2,""),IF('7 Total'!G8&gt;'2  Grenzwerte'!I8,$I$2,"")))</f>
      </c>
      <c r="K8" s="195">
        <f>IF(G8=$G$2,'2  Grenzwerte'!$I$25,IF(H8=$H$2,'2  Grenzwerte'!$I$26,IF('8  Kennzahlen-Cockpit'!I8='8  Kennzahlen-Cockpit'!$I$2,'2  Grenzwerte'!$I$27,"")))</f>
      </c>
      <c r="M8" s="29"/>
      <c r="O8" s="117">
        <f t="shared" si="0"/>
        <v>0</v>
      </c>
      <c r="P8" s="117">
        <f t="shared" si="2"/>
        <v>0</v>
      </c>
      <c r="Q8" s="117">
        <f t="shared" si="3"/>
        <v>0</v>
      </c>
    </row>
    <row r="9" spans="1:17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v>7</v>
      </c>
      <c r="D9" s="39">
        <f>IF('1  (Gewichtete) Ziele'!D9="","",'1  (Gewichtete) Ziele'!D9)</f>
      </c>
      <c r="E9" s="32">
        <f>'7 Total'!H9</f>
      </c>
      <c r="G9" s="50">
        <f>IF(E9="","",IF('2  Grenzwerte'!H9&lt;'2  Grenzwerte'!G9,IF('7 Total'!G9&gt;='2  Grenzwerte'!G9,$G$2,""),IF('7 Total'!G9&lt;='2  Grenzwerte'!G9,$G$2,"")))</f>
      </c>
      <c r="H9" s="51">
        <f t="shared" si="1"/>
      </c>
      <c r="I9" s="52">
        <f>IF(E9="","",IF('2  Grenzwerte'!I9&lt;'2  Grenzwerte'!G9,IF('7 Total'!G9&lt;'2  Grenzwerte'!I9,$I$2,""),IF('7 Total'!G9&gt;'2  Grenzwerte'!I9,$I$2,"")))</f>
      </c>
      <c r="K9" s="195">
        <f>IF(G9=$G$2,'2  Grenzwerte'!$I$25,IF(H9=$H$2,'2  Grenzwerte'!$I$26,IF('8  Kennzahlen-Cockpit'!I9='8  Kennzahlen-Cockpit'!$I$2,'2  Grenzwerte'!$I$27,"")))</f>
      </c>
      <c r="M9" s="29"/>
      <c r="O9" s="117">
        <f t="shared" si="0"/>
        <v>0</v>
      </c>
      <c r="P9" s="117">
        <f t="shared" si="2"/>
        <v>0</v>
      </c>
      <c r="Q9" s="117">
        <f t="shared" si="3"/>
        <v>0</v>
      </c>
    </row>
    <row r="10" spans="1:17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v>8</v>
      </c>
      <c r="D10" s="39">
        <f>IF('1  (Gewichtete) Ziele'!D10="","",'1  (Gewichtete) Ziele'!D10)</f>
      </c>
      <c r="E10" s="32">
        <f>'7 Total'!H10</f>
      </c>
      <c r="G10" s="50">
        <f>IF(E10="","",IF('2  Grenzwerte'!H10&lt;'2  Grenzwerte'!G10,IF('7 Total'!G10&gt;='2  Grenzwerte'!G10,$G$2,""),IF('7 Total'!G10&lt;='2  Grenzwerte'!G10,$G$2,"")))</f>
      </c>
      <c r="H10" s="51">
        <f t="shared" si="1"/>
      </c>
      <c r="I10" s="52">
        <f>IF(E10="","",IF('2  Grenzwerte'!I10&lt;'2  Grenzwerte'!G10,IF('7 Total'!G10&lt;'2  Grenzwerte'!I10,$I$2,""),IF('7 Total'!G10&gt;'2  Grenzwerte'!I10,$I$2,"")))</f>
      </c>
      <c r="K10" s="195">
        <f>IF(G10=$G$2,'2  Grenzwerte'!$I$25,IF(H10=$H$2,'2  Grenzwerte'!$I$26,IF('8  Kennzahlen-Cockpit'!I10='8  Kennzahlen-Cockpit'!$I$2,'2  Grenzwerte'!$I$27,"")))</f>
      </c>
      <c r="M10" s="29"/>
      <c r="O10" s="117">
        <f t="shared" si="0"/>
        <v>0</v>
      </c>
      <c r="P10" s="117">
        <f t="shared" si="2"/>
        <v>0</v>
      </c>
      <c r="Q10" s="117">
        <f t="shared" si="3"/>
        <v>0</v>
      </c>
    </row>
    <row r="11" spans="1:17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v>9</v>
      </c>
      <c r="D11" s="39">
        <f>IF('1  (Gewichtete) Ziele'!D11="","",'1  (Gewichtete) Ziele'!D11)</f>
      </c>
      <c r="E11" s="32">
        <f>'7 Total'!H11</f>
      </c>
      <c r="G11" s="50">
        <f>IF(E11="","",IF('2  Grenzwerte'!H11&lt;'2  Grenzwerte'!G11,IF('7 Total'!G11&gt;='2  Grenzwerte'!G11,$G$2,""),IF('7 Total'!G11&lt;='2  Grenzwerte'!G11,$G$2,"")))</f>
      </c>
      <c r="H11" s="51">
        <f t="shared" si="1"/>
      </c>
      <c r="I11" s="52">
        <f>IF(E11="","",IF('2  Grenzwerte'!I11&lt;'2  Grenzwerte'!G11,IF('7 Total'!G11&lt;'2  Grenzwerte'!I11,$I$2,""),IF('7 Total'!G11&gt;'2  Grenzwerte'!I11,$I$2,"")))</f>
      </c>
      <c r="K11" s="195">
        <f>IF(G11=$G$2,'2  Grenzwerte'!$I$25,IF(H11=$H$2,'2  Grenzwerte'!$I$26,IF('8  Kennzahlen-Cockpit'!I11='8  Kennzahlen-Cockpit'!$I$2,'2  Grenzwerte'!$I$27,"")))</f>
      </c>
      <c r="M11" s="29"/>
      <c r="O11" s="117">
        <f t="shared" si="0"/>
        <v>0</v>
      </c>
      <c r="P11" s="117">
        <f t="shared" si="2"/>
        <v>0</v>
      </c>
      <c r="Q11" s="117">
        <f t="shared" si="3"/>
        <v>0</v>
      </c>
    </row>
    <row r="12" spans="1:17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v>10</v>
      </c>
      <c r="D12" s="40">
        <f>IF('1  (Gewichtete) Ziele'!D12="","",'1  (Gewichtete) Ziele'!D12)</f>
      </c>
      <c r="E12" s="56">
        <f>'7 Total'!H12</f>
      </c>
      <c r="G12" s="50">
        <f>IF(E12="","",IF('2  Grenzwerte'!H12&lt;'2  Grenzwerte'!G12,IF('7 Total'!G12&gt;='2  Grenzwerte'!G12,$G$2,""),IF('7 Total'!G12&lt;='2  Grenzwerte'!G12,$G$2,"")))</f>
      </c>
      <c r="H12" s="24">
        <f t="shared" si="1"/>
      </c>
      <c r="I12" s="11">
        <f>IF(E12="","",IF('2  Grenzwerte'!I12&lt;'2  Grenzwerte'!G12,IF('7 Total'!G12&lt;'2  Grenzwerte'!I12,$I$2,""),IF('7 Total'!G12&gt;'2  Grenzwerte'!I12,$I$2,"")))</f>
      </c>
      <c r="K12" s="196">
        <f>IF(G12=$G$2,'2  Grenzwerte'!$I$25,IF(H12=$H$2,'2  Grenzwerte'!$I$26,IF('8  Kennzahlen-Cockpit'!I12='8  Kennzahlen-Cockpit'!$I$2,'2  Grenzwerte'!$I$27,"")))</f>
      </c>
      <c r="M12" s="29"/>
      <c r="O12" s="117">
        <f t="shared" si="0"/>
        <v>0</v>
      </c>
      <c r="P12" s="117">
        <f t="shared" si="2"/>
        <v>0</v>
      </c>
      <c r="Q12" s="117">
        <f t="shared" si="3"/>
        <v>0</v>
      </c>
    </row>
    <row r="13" spans="1:17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v>11</v>
      </c>
      <c r="D13" s="39">
        <f>IF('1  (Gewichtete) Ziele'!D13="","",'1  (Gewichtete) Ziele'!D13)</f>
      </c>
      <c r="E13" s="31">
        <f>'7 Total'!H13</f>
      </c>
      <c r="G13" s="36">
        <f>IF(E13="","",IF('2  Grenzwerte'!H13&lt;'2  Grenzwerte'!G13,IF('7 Total'!G13&gt;='2  Grenzwerte'!G13,$G$2,""),IF('7 Total'!G13&lt;='2  Grenzwerte'!G13,$G$2,"")))</f>
      </c>
      <c r="H13" s="37">
        <f t="shared" si="1"/>
      </c>
      <c r="I13" s="38">
        <f>IF(E13="","",IF('2  Grenzwerte'!I13&lt;'2  Grenzwerte'!G13,IF('7 Total'!G13&lt;'2  Grenzwerte'!I13,$I$2,""),IF('7 Total'!G13&gt;'2  Grenzwerte'!I13,$I$2,"")))</f>
      </c>
      <c r="K13" s="195">
        <f>IF(G13=$G$2,'2  Grenzwerte'!$I$25,IF(H13=$H$2,'2  Grenzwerte'!$I$26,IF('8  Kennzahlen-Cockpit'!I13='8  Kennzahlen-Cockpit'!$I$2,'2  Grenzwerte'!$I$27,"")))</f>
      </c>
      <c r="M13" s="29"/>
      <c r="O13" s="117">
        <f t="shared" si="0"/>
        <v>0</v>
      </c>
      <c r="P13" s="117">
        <f t="shared" si="2"/>
        <v>0</v>
      </c>
      <c r="Q13" s="117">
        <f t="shared" si="3"/>
        <v>0</v>
      </c>
    </row>
    <row r="14" spans="1:17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v>12</v>
      </c>
      <c r="D14" s="39">
        <f>IF('1  (Gewichtete) Ziele'!D14="","",'1  (Gewichtete) Ziele'!D14)</f>
      </c>
      <c r="E14" s="32">
        <f>'7 Total'!H14</f>
      </c>
      <c r="G14" s="50">
        <f>IF(E14="","",IF('2  Grenzwerte'!H14&lt;'2  Grenzwerte'!G14,IF('7 Total'!G14&gt;='2  Grenzwerte'!G14,$G$2,""),IF('7 Total'!G14&lt;='2  Grenzwerte'!G14,$G$2,"")))</f>
      </c>
      <c r="H14" s="51">
        <f t="shared" si="1"/>
      </c>
      <c r="I14" s="52">
        <f>IF(E14="","",IF('2  Grenzwerte'!I14&lt;'2  Grenzwerte'!G14,IF('7 Total'!G14&lt;'2  Grenzwerte'!I14,$I$2,""),IF('7 Total'!G14&gt;'2  Grenzwerte'!I14,$I$2,"")))</f>
      </c>
      <c r="K14" s="195">
        <f>IF(G14=$G$2,'2  Grenzwerte'!$I$25,IF(H14=$H$2,'2  Grenzwerte'!$I$26,IF('8  Kennzahlen-Cockpit'!I14='8  Kennzahlen-Cockpit'!$I$2,'2  Grenzwerte'!$I$27,"")))</f>
      </c>
      <c r="M14" s="29"/>
      <c r="O14" s="117">
        <f t="shared" si="0"/>
        <v>0</v>
      </c>
      <c r="P14" s="117">
        <f t="shared" si="2"/>
        <v>0</v>
      </c>
      <c r="Q14" s="117">
        <f t="shared" si="3"/>
        <v>0</v>
      </c>
    </row>
    <row r="15" spans="1:17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v>13</v>
      </c>
      <c r="D15" s="39">
        <f>IF('1  (Gewichtete) Ziele'!D15="","",'1  (Gewichtete) Ziele'!D15)</f>
      </c>
      <c r="E15" s="32">
        <f>'7 Total'!H15</f>
      </c>
      <c r="G15" s="50">
        <f>IF(E15="","",IF('2  Grenzwerte'!H15&lt;'2  Grenzwerte'!G15,IF('7 Total'!G15&gt;='2  Grenzwerte'!G15,$G$2,""),IF('7 Total'!G15&lt;='2  Grenzwerte'!G15,$G$2,"")))</f>
      </c>
      <c r="H15" s="51">
        <f t="shared" si="1"/>
      </c>
      <c r="I15" s="52">
        <f>IF(E15="","",IF('2  Grenzwerte'!I15&lt;'2  Grenzwerte'!G15,IF('7 Total'!G15&lt;'2  Grenzwerte'!I15,$I$2,""),IF('7 Total'!G15&gt;'2  Grenzwerte'!I15,$I$2,"")))</f>
      </c>
      <c r="K15" s="195">
        <f>IF(G15=$G$2,'2  Grenzwerte'!$I$25,IF(H15=$H$2,'2  Grenzwerte'!$I$26,IF('8  Kennzahlen-Cockpit'!I15='8  Kennzahlen-Cockpit'!$I$2,'2  Grenzwerte'!$I$27,"")))</f>
      </c>
      <c r="M15" s="29"/>
      <c r="O15" s="117">
        <f t="shared" si="0"/>
        <v>0</v>
      </c>
      <c r="P15" s="117">
        <f t="shared" si="2"/>
        <v>0</v>
      </c>
      <c r="Q15" s="117">
        <f t="shared" si="3"/>
        <v>0</v>
      </c>
    </row>
    <row r="16" spans="1:17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v>14</v>
      </c>
      <c r="D16" s="39">
        <f>IF('1  (Gewichtete) Ziele'!D16="","",'1  (Gewichtete) Ziele'!D16)</f>
      </c>
      <c r="E16" s="32">
        <f>'7 Total'!H16</f>
      </c>
      <c r="G16" s="50">
        <f>IF(E16="","",IF('2  Grenzwerte'!H16&lt;'2  Grenzwerte'!G16,IF('7 Total'!G16&gt;='2  Grenzwerte'!G16,$G$2,""),IF('7 Total'!G16&lt;='2  Grenzwerte'!G16,$G$2,"")))</f>
      </c>
      <c r="H16" s="51">
        <f t="shared" si="1"/>
      </c>
      <c r="I16" s="52">
        <f>IF(E16="","",IF('2  Grenzwerte'!I16&lt;'2  Grenzwerte'!G16,IF('7 Total'!G16&lt;'2  Grenzwerte'!I16,$I$2,""),IF('7 Total'!G16&gt;'2  Grenzwerte'!I16,$I$2,"")))</f>
      </c>
      <c r="K16" s="195">
        <f>IF(G16=$G$2,'2  Grenzwerte'!$I$25,IF(H16=$H$2,'2  Grenzwerte'!$I$26,IF('8  Kennzahlen-Cockpit'!I16='8  Kennzahlen-Cockpit'!$I$2,'2  Grenzwerte'!$I$27,"")))</f>
      </c>
      <c r="M16" s="29"/>
      <c r="O16" s="117">
        <f t="shared" si="0"/>
        <v>0</v>
      </c>
      <c r="P16" s="117">
        <f t="shared" si="2"/>
        <v>0</v>
      </c>
      <c r="Q16" s="117">
        <f t="shared" si="3"/>
        <v>0</v>
      </c>
    </row>
    <row r="17" spans="1:17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v>15</v>
      </c>
      <c r="D17" s="40">
        <f>IF('1  (Gewichtete) Ziele'!D17="","",'1  (Gewichtete) Ziele'!D17)</f>
      </c>
      <c r="E17" s="104">
        <f>'7 Total'!H17</f>
      </c>
      <c r="G17" s="50">
        <f>IF(E17="","",IF('2  Grenzwerte'!H17&lt;'2  Grenzwerte'!G17,IF('7 Total'!G17&gt;='2  Grenzwerte'!G17,$G$2,""),IF('7 Total'!G17&lt;='2  Grenzwerte'!G17,$G$2,"")))</f>
      </c>
      <c r="H17" s="24">
        <f>IF(E17="","",IF(G17="",IF(I17="",$H$2,""),""))</f>
      </c>
      <c r="I17" s="11">
        <f>IF(E17="","",IF('2  Grenzwerte'!I17&lt;'2  Grenzwerte'!G17,IF('7 Total'!G17&lt;'2  Grenzwerte'!I17,$I$2,""),IF('7 Total'!G17&gt;'2  Grenzwerte'!I17,$I$2,"")))</f>
      </c>
      <c r="K17" s="196">
        <f>IF(G17=$G$2,'2  Grenzwerte'!$I$25,IF(H17=$H$2,'2  Grenzwerte'!$I$26,IF('8  Kennzahlen-Cockpit'!I17='8  Kennzahlen-Cockpit'!$I$2,'2  Grenzwerte'!$I$27,"")))</f>
      </c>
      <c r="M17" s="29"/>
      <c r="O17" s="117">
        <f t="shared" si="0"/>
        <v>0</v>
      </c>
      <c r="P17" s="117">
        <f t="shared" si="2"/>
        <v>0</v>
      </c>
      <c r="Q17" s="117">
        <f t="shared" si="3"/>
        <v>0</v>
      </c>
    </row>
    <row r="18" spans="1:17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v>16</v>
      </c>
      <c r="D18" s="39">
        <f>IF('1  (Gewichtete) Ziele'!D18="","",'1  (Gewichtete) Ziele'!D18)</f>
      </c>
      <c r="E18" s="31">
        <f>'7 Total'!H18</f>
      </c>
      <c r="G18" s="36">
        <f>IF(E18="","",IF('2  Grenzwerte'!H18&lt;'2  Grenzwerte'!G18,IF('7 Total'!G18&gt;='2  Grenzwerte'!G18,$G$2,""),IF('7 Total'!G18&lt;='2  Grenzwerte'!G18,$G$2,"")))</f>
      </c>
      <c r="H18" s="37">
        <f t="shared" si="1"/>
      </c>
      <c r="I18" s="38">
        <f>IF(E18="","",IF('2  Grenzwerte'!I18&lt;'2  Grenzwerte'!G18,IF('7 Total'!G18&lt;'2  Grenzwerte'!I18,$I$2,""),IF('7 Total'!G18&gt;'2  Grenzwerte'!I18,$I$2,"")))</f>
      </c>
      <c r="K18" s="195">
        <f>IF(G18=$G$2,'2  Grenzwerte'!$I$25,IF(H18=$H$2,'2  Grenzwerte'!$I$26,IF('8  Kennzahlen-Cockpit'!I18='8  Kennzahlen-Cockpit'!$I$2,'2  Grenzwerte'!$I$27,"")))</f>
      </c>
      <c r="M18" s="29"/>
      <c r="O18" s="117">
        <f t="shared" si="0"/>
        <v>0</v>
      </c>
      <c r="P18" s="117">
        <f t="shared" si="2"/>
        <v>0</v>
      </c>
      <c r="Q18" s="117">
        <f t="shared" si="3"/>
        <v>0</v>
      </c>
    </row>
    <row r="19" spans="1:17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v>17</v>
      </c>
      <c r="D19" s="39">
        <f>IF('1  (Gewichtete) Ziele'!D19="","",'1  (Gewichtete) Ziele'!D19)</f>
      </c>
      <c r="E19" s="32">
        <f>'7 Total'!H19</f>
      </c>
      <c r="G19" s="50">
        <f>IF(E19="","",IF('2  Grenzwerte'!H19&lt;'2  Grenzwerte'!G19,IF('7 Total'!G19&gt;='2  Grenzwerte'!G19,$G$2,""),IF('7 Total'!G19&lt;='2  Grenzwerte'!G19,$G$2,"")))</f>
      </c>
      <c r="H19" s="51">
        <f t="shared" si="1"/>
      </c>
      <c r="I19" s="52">
        <f>IF(E19="","",IF('2  Grenzwerte'!I19&lt;'2  Grenzwerte'!G19,IF('7 Total'!G19&lt;'2  Grenzwerte'!I19,$I$2,""),IF('7 Total'!G19&gt;'2  Grenzwerte'!I19,$I$2,"")))</f>
      </c>
      <c r="K19" s="195">
        <f>IF(G19=$G$2,'2  Grenzwerte'!$I$25,IF(H19=$H$2,'2  Grenzwerte'!$I$26,IF('8  Kennzahlen-Cockpit'!I19='8  Kennzahlen-Cockpit'!$I$2,'2  Grenzwerte'!$I$27,"")))</f>
      </c>
      <c r="M19" s="29"/>
      <c r="O19" s="117">
        <f t="shared" si="0"/>
        <v>0</v>
      </c>
      <c r="P19" s="117">
        <f t="shared" si="2"/>
        <v>0</v>
      </c>
      <c r="Q19" s="117">
        <f t="shared" si="3"/>
        <v>0</v>
      </c>
    </row>
    <row r="20" spans="1:17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v>18</v>
      </c>
      <c r="D20" s="39">
        <f>IF('1  (Gewichtete) Ziele'!D20="","",'1  (Gewichtete) Ziele'!D20)</f>
      </c>
      <c r="E20" s="32">
        <f>'7 Total'!H20</f>
      </c>
      <c r="G20" s="50">
        <f>IF(E20="","",IF('2  Grenzwerte'!H20&lt;'2  Grenzwerte'!G20,IF('7 Total'!G20&gt;='2  Grenzwerte'!G20,$G$2,""),IF('7 Total'!G20&lt;='2  Grenzwerte'!G20,$G$2,"")))</f>
      </c>
      <c r="H20" s="51">
        <f t="shared" si="1"/>
      </c>
      <c r="I20" s="52">
        <f>IF(E20="","",IF('2  Grenzwerte'!I20&lt;'2  Grenzwerte'!G20,IF('7 Total'!G20&lt;'2  Grenzwerte'!I20,$I$2,""),IF('7 Total'!G20&gt;'2  Grenzwerte'!I20,$I$2,"")))</f>
      </c>
      <c r="K20" s="195">
        <f>IF(G20=$G$2,'2  Grenzwerte'!$I$25,IF(H20=$H$2,'2  Grenzwerte'!$I$26,IF('8  Kennzahlen-Cockpit'!I20='8  Kennzahlen-Cockpit'!$I$2,'2  Grenzwerte'!$I$27,"")))</f>
      </c>
      <c r="M20" s="29"/>
      <c r="O20" s="117">
        <f t="shared" si="0"/>
        <v>0</v>
      </c>
      <c r="P20" s="117">
        <f t="shared" si="2"/>
        <v>0</v>
      </c>
      <c r="Q20" s="117">
        <f t="shared" si="3"/>
        <v>0</v>
      </c>
    </row>
    <row r="21" spans="1:17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v>19</v>
      </c>
      <c r="D21" s="39">
        <f>IF('1  (Gewichtete) Ziele'!D21="","",'1  (Gewichtete) Ziele'!D21)</f>
      </c>
      <c r="E21" s="32">
        <f>'7 Total'!H21</f>
      </c>
      <c r="G21" s="50">
        <f>IF(E21="","",IF('2  Grenzwerte'!H21&lt;'2  Grenzwerte'!G21,IF('7 Total'!G21&gt;='2  Grenzwerte'!G21,$G$2,""),IF('7 Total'!G21&lt;='2  Grenzwerte'!G21,$G$2,"")))</f>
      </c>
      <c r="H21" s="51">
        <f t="shared" si="1"/>
      </c>
      <c r="I21" s="52">
        <f>IF(E21="","",IF('2  Grenzwerte'!I21&lt;'2  Grenzwerte'!G21,IF('7 Total'!G21&lt;'2  Grenzwerte'!I21,$I$2,""),IF('7 Total'!G21&gt;'2  Grenzwerte'!I21,$I$2,"")))</f>
      </c>
      <c r="K21" s="195">
        <f>IF(G21=$G$2,'2  Grenzwerte'!$I$25,IF(H21=$H$2,'2  Grenzwerte'!$I$26,IF('8  Kennzahlen-Cockpit'!I21='8  Kennzahlen-Cockpit'!$I$2,'2  Grenzwerte'!$I$27,"")))</f>
      </c>
      <c r="M21" s="29"/>
      <c r="O21" s="117">
        <f t="shared" si="0"/>
        <v>0</v>
      </c>
      <c r="P21" s="117">
        <f t="shared" si="2"/>
        <v>0</v>
      </c>
      <c r="Q21" s="117">
        <f t="shared" si="3"/>
        <v>0</v>
      </c>
    </row>
    <row r="22" spans="1:17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v>20</v>
      </c>
      <c r="D22" s="40">
        <f>IF('1  (Gewichtete) Ziele'!D22="","",'1  (Gewichtete) Ziele'!D22)</f>
      </c>
      <c r="E22" s="56">
        <f>'7 Total'!H22</f>
      </c>
      <c r="G22" s="10">
        <f>IF(E22="","",IF('2  Grenzwerte'!H22&lt;'2  Grenzwerte'!G22,IF('7 Total'!G22&gt;='2  Grenzwerte'!G22,$G$2,""),IF('7 Total'!G22&lt;='2  Grenzwerte'!G22,$G$2,"")))</f>
      </c>
      <c r="H22" s="24">
        <f t="shared" si="1"/>
      </c>
      <c r="I22" s="11">
        <f>IF(E22="","",IF('2  Grenzwerte'!I22&lt;'2  Grenzwerte'!G22,IF('7 Total'!G22&lt;'2  Grenzwerte'!I22,$I$2,""),IF('7 Total'!G22&gt;'2  Grenzwerte'!I22,$I$2,"")))</f>
      </c>
      <c r="K22" s="196">
        <f>IF(G22=$G$2,'2  Grenzwerte'!$I$25,IF(H22=$H$2,'2  Grenzwerte'!$I$26,IF('8  Kennzahlen-Cockpit'!I22='8  Kennzahlen-Cockpit'!$I$2,'2  Grenzwerte'!$I$27,"")))</f>
      </c>
      <c r="M22" s="29"/>
      <c r="O22" s="117">
        <f t="shared" si="0"/>
        <v>0</v>
      </c>
      <c r="P22" s="117">
        <f t="shared" si="2"/>
        <v>0</v>
      </c>
      <c r="Q22" s="117">
        <f t="shared" si="3"/>
        <v>0</v>
      </c>
    </row>
    <row r="23" ht="3.75" customHeight="1" thickBot="1"/>
    <row r="24" spans="1:18" ht="16.5" thickBot="1">
      <c r="A24" s="1"/>
      <c r="B24" s="1"/>
      <c r="C24" s="2"/>
      <c r="D24" s="29"/>
      <c r="E24" s="258" t="s">
        <v>54</v>
      </c>
      <c r="F24" s="259"/>
      <c r="G24" s="172">
        <f>IF(O24="","",O24)</f>
        <v>0</v>
      </c>
      <c r="H24" s="170">
        <f>IF(P24="","",P24)</f>
        <v>0</v>
      </c>
      <c r="I24" s="171">
        <f>IF(Q24="","",Q24)</f>
        <v>0</v>
      </c>
      <c r="K24" s="23" t="s">
        <v>88</v>
      </c>
      <c r="M24" s="29"/>
      <c r="O24" s="118">
        <f>SUM(O3:O22)</f>
        <v>0</v>
      </c>
      <c r="P24" s="118">
        <f>SUM(P3:P22)</f>
        <v>0</v>
      </c>
      <c r="Q24" s="118">
        <f>SUM(Q3:Q22)</f>
        <v>0</v>
      </c>
      <c r="R24" s="118">
        <f>SUM(O24:Q24)</f>
        <v>0</v>
      </c>
    </row>
    <row r="25" spans="1:17" ht="16.5" thickBot="1">
      <c r="A25" s="1"/>
      <c r="B25" s="1"/>
      <c r="C25" s="2"/>
      <c r="D25" s="29"/>
      <c r="E25" s="29"/>
      <c r="F25" s="29"/>
      <c r="G25" s="173">
        <f>IF($R$24="","",IF($R$24=0,"",G24/$R$24))</f>
      </c>
      <c r="H25" s="174">
        <f>IF($R$24="","",IF($R$24=0,"",H24/$R$24))</f>
      </c>
      <c r="I25" s="175">
        <f>IF($R$24="","",IF($R$24=0,"",I24/$R$24))</f>
      </c>
      <c r="K25" s="150" t="s">
        <v>108</v>
      </c>
      <c r="M25" s="29"/>
      <c r="O25" s="227"/>
      <c r="P25" s="227"/>
      <c r="Q25" s="227"/>
    </row>
    <row r="26" spans="1:13" ht="15.75">
      <c r="A26" s="248" t="s">
        <v>25</v>
      </c>
      <c r="B26" s="248"/>
      <c r="C26" s="148" t="s">
        <v>21</v>
      </c>
      <c r="D26" s="126" t="s">
        <v>18</v>
      </c>
      <c r="E26" s="29"/>
      <c r="F26" s="29"/>
      <c r="M26" s="29"/>
    </row>
    <row r="27" spans="1:17" ht="15.75">
      <c r="A27" s="251" t="str">
        <f>'2  Grenzwerte'!D24</f>
        <v>Stufen</v>
      </c>
      <c r="B27" s="252"/>
      <c r="C27" s="148" t="s">
        <v>21</v>
      </c>
      <c r="D27" s="149" t="str">
        <f>'2  Grenzwerte'!I24</f>
        <v>Kategorie</v>
      </c>
      <c r="E27" s="29"/>
      <c r="F27" s="29"/>
      <c r="G27" s="22"/>
      <c r="J27" s="29"/>
      <c r="K27" s="150" t="s">
        <v>107</v>
      </c>
      <c r="M27" s="29"/>
      <c r="O27" s="226"/>
      <c r="P27" s="226"/>
      <c r="Q27" s="226"/>
    </row>
    <row r="28" spans="1:17" ht="15.75">
      <c r="A28" s="253" t="str">
        <f>'2  Grenzwerte'!D25</f>
        <v>ok</v>
      </c>
      <c r="B28" s="254"/>
      <c r="C28" s="125" t="s">
        <v>21</v>
      </c>
      <c r="D28" s="122" t="str">
        <f>'2  Grenzwerte'!I25</f>
        <v>Keine</v>
      </c>
      <c r="E28" s="29"/>
      <c r="F28" s="29"/>
      <c r="J28" s="29"/>
      <c r="K28" s="29"/>
      <c r="M28" s="29"/>
      <c r="P28" s="226"/>
      <c r="Q28" s="226"/>
    </row>
    <row r="29" spans="1:13" ht="15.75">
      <c r="A29" s="255" t="str">
        <f>'2  Grenzwerte'!D26</f>
        <v>Warnung</v>
      </c>
      <c r="B29" s="256"/>
      <c r="C29" s="125" t="s">
        <v>21</v>
      </c>
      <c r="D29" s="123" t="str">
        <f>'2  Grenzwerte'!I26</f>
        <v>GL-Traktandum (beobachten)</v>
      </c>
      <c r="E29" s="29"/>
      <c r="F29" s="29"/>
      <c r="J29" s="29"/>
      <c r="K29" s="29"/>
      <c r="M29" s="29"/>
    </row>
    <row r="30" spans="1:13" ht="15.75">
      <c r="A30" s="249" t="str">
        <f>'2  Grenzwerte'!D27</f>
        <v>Aktion</v>
      </c>
      <c r="B30" s="250"/>
      <c r="C30" s="125" t="s">
        <v>21</v>
      </c>
      <c r="D30" s="124" t="str">
        <f>'2  Grenzwerte'!I27</f>
        <v>Massnahmen starten (handeln)</v>
      </c>
      <c r="E30" s="29"/>
      <c r="F30" s="29"/>
      <c r="G30" s="245">
        <f>IF(G24="","",((O3+O4+O5+O6+O7)*A6+(O8+O9+O10+O11+O12)*A11+(O13+O14+O15+O16+O17)*A16+(O18+O19+O20+O21+O22)*A21)/(A6*5+A11*5+A16*5+A21*5))</f>
        <v>0</v>
      </c>
      <c r="H30" s="246"/>
      <c r="I30" s="247"/>
      <c r="K30" s="151" t="s">
        <v>109</v>
      </c>
      <c r="M30" s="29"/>
    </row>
    <row r="31" spans="1:11" ht="15.75">
      <c r="A31" s="1"/>
      <c r="B31" s="1"/>
      <c r="C31" s="2"/>
      <c r="D31" s="29"/>
      <c r="E31" s="29"/>
      <c r="F31" s="29"/>
      <c r="G31" s="29"/>
      <c r="H31" s="29"/>
      <c r="I31" s="29"/>
      <c r="J31" s="29"/>
      <c r="K31" s="29"/>
    </row>
    <row r="32" ht="15.75">
      <c r="D32" s="22"/>
    </row>
    <row r="33" ht="15.75">
      <c r="D33" s="22"/>
    </row>
    <row r="34" ht="15.75">
      <c r="D34" s="22"/>
    </row>
  </sheetData>
  <sheetProtection sheet="1" objects="1" scenarios="1"/>
  <mergeCells count="11">
    <mergeCell ref="O1:Q1"/>
    <mergeCell ref="E24:F24"/>
    <mergeCell ref="G1:I1"/>
    <mergeCell ref="A1:B1"/>
    <mergeCell ref="C1:E1"/>
    <mergeCell ref="G30:I30"/>
    <mergeCell ref="A26:B26"/>
    <mergeCell ref="A30:B30"/>
    <mergeCell ref="A27:B27"/>
    <mergeCell ref="A28:B28"/>
    <mergeCell ref="A29:B29"/>
  </mergeCells>
  <conditionalFormatting sqref="G3:G22">
    <cfRule type="cellIs" priority="1" dxfId="0" operator="equal" stopIfTrue="1">
      <formula>"ok"</formula>
    </cfRule>
  </conditionalFormatting>
  <conditionalFormatting sqref="K3:K22">
    <cfRule type="cellIs" priority="2" dxfId="0" operator="equal" stopIfTrue="1">
      <formula>$D$28</formula>
    </cfRule>
    <cfRule type="cellIs" priority="3" dxfId="1" operator="equal" stopIfTrue="1">
      <formula>$D$29</formula>
    </cfRule>
    <cfRule type="cellIs" priority="4" dxfId="2" operator="equal" stopIfTrue="1">
      <formula>$D$30</formula>
    </cfRule>
  </conditionalFormatting>
  <conditionalFormatting sqref="H3:H22">
    <cfRule type="cellIs" priority="5" dxfId="1" operator="equal" stopIfTrue="1">
      <formula>"Warnung"</formula>
    </cfRule>
  </conditionalFormatting>
  <conditionalFormatting sqref="I3:I22">
    <cfRule type="cellIs" priority="6" dxfId="2" operator="equal" stopIfTrue="1">
      <formula>"Aktion"</formula>
    </cfRule>
  </conditionalFormatting>
  <printOptions/>
  <pageMargins left="0.7480314960629921" right="0" top="1.1023622047244095" bottom="0.6692913385826772" header="0.5511811023622047" footer="0"/>
  <pageSetup horizontalDpi="600" verticalDpi="600" orientation="landscape" paperSize="9" r:id="rId2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3" sqref="H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7" customWidth="1"/>
    <col min="5" max="5" width="9.7109375" style="7" customWidth="1"/>
    <col min="6" max="6" width="8.421875" style="7" customWidth="1"/>
    <col min="7" max="7" width="9.7109375" style="7" customWidth="1"/>
    <col min="8" max="8" width="9.140625" style="7" bestFit="1" customWidth="1"/>
    <col min="9" max="9" width="37.421875" style="7" customWidth="1"/>
    <col min="10" max="10" width="1.7109375" style="28" customWidth="1"/>
    <col min="11" max="11" width="56.7109375" style="28" bestFit="1" customWidth="1"/>
    <col min="14" max="16384" width="11.421875" style="7" customWidth="1"/>
  </cols>
  <sheetData>
    <row r="1" spans="1:11" ht="16.5" thickBot="1">
      <c r="A1" s="263" t="str">
        <f>IF('1  (Gewichtete) Ziele'!A1:B1="","",'1  (Gewichtete) Ziele'!A1:B1)</f>
        <v>Kategorie</v>
      </c>
      <c r="B1" s="264"/>
      <c r="C1" s="265" t="s">
        <v>13</v>
      </c>
      <c r="D1" s="266"/>
      <c r="E1" s="266"/>
      <c r="F1" s="266"/>
      <c r="G1" s="266"/>
      <c r="H1" s="266"/>
      <c r="I1" s="267" t="s">
        <v>22</v>
      </c>
      <c r="K1" s="28" t="s">
        <v>27</v>
      </c>
    </row>
    <row r="2" spans="1:9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93" t="s">
        <v>0</v>
      </c>
      <c r="D2" s="94" t="s">
        <v>8</v>
      </c>
      <c r="E2" s="93" t="s">
        <v>11</v>
      </c>
      <c r="F2" s="94" t="s">
        <v>17</v>
      </c>
      <c r="G2" s="93" t="s">
        <v>12</v>
      </c>
      <c r="H2" s="95" t="s">
        <v>5</v>
      </c>
      <c r="I2" s="87" t="s">
        <v>72</v>
      </c>
    </row>
    <row r="3" spans="1:11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v>1</v>
      </c>
      <c r="D3" s="16">
        <f>IF('1  (Gewichtete) Ziele'!D3="","",'1  (Gewichtete) Ziele'!D3)</f>
      </c>
      <c r="E3" s="200">
        <f>IF('1  (Gewichtete) Ziele'!E3="","",'1  (Gewichtete) Ziele'!E3)</f>
      </c>
      <c r="F3" s="30">
        <f>IF('1  (Gewichtete) Ziele'!F3="","",'1  (Gewichtete) Ziele'!F3)</f>
      </c>
      <c r="G3" s="163">
        <f>'6  Mess-Abgrenzung'!I3</f>
      </c>
      <c r="H3" s="129">
        <f>IF(E3="","",IF(G3="","",IF(K3="",IF(E3=0,IF(G3=0,1,-G3),G3/E3),IF(E3=0,IF(G3=0,1,-G3),IF(G3=0,E3,E3/G3)))))</f>
      </c>
      <c r="I3" s="187" t="s">
        <v>26</v>
      </c>
      <c r="K3" s="28">
        <f>IF('2  Grenzwerte'!C3="","",IF('2  Grenzwerte'!H3&gt;'2  Grenzwerte'!E3,"Achtung: weniger ist besser =&gt; Formel umgestellt!",""))</f>
      </c>
    </row>
    <row r="4" spans="1:11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v>2</v>
      </c>
      <c r="D4" s="16">
        <f>IF('1  (Gewichtete) Ziele'!D4="","",'1  (Gewichtete) Ziele'!D4)</f>
      </c>
      <c r="E4" s="192">
        <f>IF('1  (Gewichtete) Ziele'!E4="","",'1  (Gewichtete) Ziele'!E4)</f>
      </c>
      <c r="F4" s="30">
        <f>IF('1  (Gewichtete) Ziele'!F4="","",'1  (Gewichtete) Ziele'!F4)</f>
      </c>
      <c r="G4" s="164">
        <f>'6  Mess-Abgrenzung'!I4</f>
      </c>
      <c r="H4" s="130">
        <f aca="true" t="shared" si="0" ref="H4:H22">IF(E4="","",IF(G4="","",IF(K4="",IF(E4=0,IF(G4=0,1,-G4),G4/E4),IF(E4=0,IF(G4=0,1,-G4),IF(G4=0,E4,E4/G4)))))</f>
      </c>
      <c r="I4" s="188" t="s">
        <v>26</v>
      </c>
      <c r="K4" s="28">
        <f>IF('2  Grenzwerte'!C4="","",IF('2  Grenzwerte'!H4&gt;'2  Grenzwerte'!E4,"Achtung: weniger ist besser =&gt; Formel umgestellt!",""))</f>
      </c>
    </row>
    <row r="5" spans="1:11" ht="15.75">
      <c r="A5" s="13">
        <f>IF('1  (Gewichtete) Ziele'!A5="","",'1  (Gewichtete) Ziele'!A5)</f>
      </c>
      <c r="B5" s="14">
        <f>IF('1  (Gewichtete) Ziele'!B5="","",'1  (Gewichtete) Ziele'!B5)</f>
      </c>
      <c r="C5" s="17">
        <v>3</v>
      </c>
      <c r="D5" s="16">
        <f>IF('1  (Gewichtete) Ziele'!D5="","",'1  (Gewichtete) Ziele'!D5)</f>
      </c>
      <c r="E5" s="201">
        <f>IF('1  (Gewichtete) Ziele'!E5="","",'1  (Gewichtete) Ziele'!E5)</f>
      </c>
      <c r="F5" s="30">
        <f>IF('1  (Gewichtete) Ziele'!F5="","",'1  (Gewichtete) Ziele'!F5)</f>
      </c>
      <c r="G5" s="165">
        <f>'6  Mess-Abgrenzung'!I5</f>
      </c>
      <c r="H5" s="130">
        <f t="shared" si="0"/>
      </c>
      <c r="I5" s="188" t="s">
        <v>26</v>
      </c>
      <c r="K5" s="28">
        <f>IF('2  Grenzwerte'!C5="","",IF('2  Grenzwerte'!H5&gt;'2  Grenzwerte'!E5,"Achtung: weniger ist besser =&gt; Formel umgestellt!",""))</f>
      </c>
    </row>
    <row r="6" spans="1:11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v>4</v>
      </c>
      <c r="D6" s="16">
        <f>IF('1  (Gewichtete) Ziele'!D6="","",'1  (Gewichtete) Ziele'!D6)</f>
      </c>
      <c r="E6" s="201">
        <f>IF('1  (Gewichtete) Ziele'!E6="","",'1  (Gewichtete) Ziele'!E6)</f>
      </c>
      <c r="F6" s="30">
        <f>IF('1  (Gewichtete) Ziele'!F6="","",'1  (Gewichtete) Ziele'!F6)</f>
      </c>
      <c r="G6" s="165">
        <f>'6  Mess-Abgrenzung'!I6</f>
      </c>
      <c r="H6" s="131">
        <f t="shared" si="0"/>
      </c>
      <c r="I6" s="188" t="s">
        <v>26</v>
      </c>
      <c r="K6" s="28">
        <f>IF('2  Grenzwerte'!C6="","",IF('2  Grenzwerte'!H6&gt;'2  Grenzwerte'!E6,"Achtung: weniger ist besser =&gt; Formel umgestellt!",""))</f>
      </c>
    </row>
    <row r="7" spans="1:11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v>5</v>
      </c>
      <c r="D7" s="21">
        <f>IF('1  (Gewichtete) Ziele'!D7="","",'1  (Gewichtete) Ziele'!D7)</f>
      </c>
      <c r="E7" s="202">
        <f>IF('1  (Gewichtete) Ziele'!E7="","",'1  (Gewichtete) Ziele'!E7)</f>
      </c>
      <c r="F7" s="33">
        <f>IF('1  (Gewichtete) Ziele'!F7="","",'1  (Gewichtete) Ziele'!F7)</f>
      </c>
      <c r="G7" s="166">
        <f>'6  Mess-Abgrenzung'!I7</f>
      </c>
      <c r="H7" s="132">
        <f t="shared" si="0"/>
      </c>
      <c r="I7" s="189" t="s">
        <v>26</v>
      </c>
      <c r="K7" s="28">
        <f>IF('2  Grenzwerte'!C7="","",IF('2  Grenzwerte'!H7&gt;'2  Grenzwerte'!E7,"Achtung: weniger ist besser =&gt; Formel umgestellt!",""))</f>
      </c>
    </row>
    <row r="8" spans="1:11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v>6</v>
      </c>
      <c r="D8" s="16">
        <f>IF('1  (Gewichtete) Ziele'!D8="","",'1  (Gewichtete) Ziele'!D8)</f>
      </c>
      <c r="E8" s="201">
        <f>IF('1  (Gewichtete) Ziele'!E8="","",'1  (Gewichtete) Ziele'!E8)</f>
      </c>
      <c r="F8" s="30">
        <f>IF('1  (Gewichtete) Ziele'!F8="","",'1  (Gewichtete) Ziele'!F8)</f>
      </c>
      <c r="G8" s="165">
        <f>'6  Mess-Abgrenzung'!I8</f>
      </c>
      <c r="H8" s="129">
        <f t="shared" si="0"/>
      </c>
      <c r="I8" s="188" t="s">
        <v>26</v>
      </c>
      <c r="K8" s="28">
        <f>IF('2  Grenzwerte'!C8="","",IF('2  Grenzwerte'!H8&gt;'2  Grenzwerte'!E8,"Achtung: weniger ist besser =&gt; Formel umgestellt!",""))</f>
      </c>
    </row>
    <row r="9" spans="1:11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v>7</v>
      </c>
      <c r="D9" s="16">
        <f>IF('1  (Gewichtete) Ziele'!D9="","",'1  (Gewichtete) Ziele'!D9)</f>
      </c>
      <c r="E9" s="201">
        <f>IF('1  (Gewichtete) Ziele'!E9="","",'1  (Gewichtete) Ziele'!E9)</f>
      </c>
      <c r="F9" s="30">
        <f>IF('1  (Gewichtete) Ziele'!F9="","",'1  (Gewichtete) Ziele'!F9)</f>
      </c>
      <c r="G9" s="167">
        <f>'6  Mess-Abgrenzung'!I9</f>
      </c>
      <c r="H9" s="130">
        <f t="shared" si="0"/>
      </c>
      <c r="I9" s="188" t="s">
        <v>26</v>
      </c>
      <c r="K9" s="28">
        <f>IF('2  Grenzwerte'!C9="","",IF('2  Grenzwerte'!H9&gt;'2  Grenzwerte'!E9,"Achtung: weniger ist besser =&gt; Formel umgestellt!",""))</f>
      </c>
    </row>
    <row r="10" spans="1:11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v>8</v>
      </c>
      <c r="D10" s="16">
        <f>IF('1  (Gewichtete) Ziele'!D10="","",'1  (Gewichtete) Ziele'!D10)</f>
      </c>
      <c r="E10" s="192">
        <f>IF('1  (Gewichtete) Ziele'!E10="","",'1  (Gewichtete) Ziele'!E10)</f>
      </c>
      <c r="F10" s="30">
        <f>IF('1  (Gewichtete) Ziele'!F10="","",'1  (Gewichtete) Ziele'!F10)</f>
      </c>
      <c r="G10" s="164">
        <f>'6  Mess-Abgrenzung'!I10</f>
      </c>
      <c r="H10" s="130">
        <f t="shared" si="0"/>
      </c>
      <c r="I10" s="188" t="s">
        <v>26</v>
      </c>
      <c r="K10" s="28">
        <f>IF('2  Grenzwerte'!C10="","",IF('2  Grenzwerte'!H10&gt;'2  Grenzwerte'!E10,"Achtung: weniger ist besser =&gt; Formel umgestellt!",""))</f>
      </c>
    </row>
    <row r="11" spans="1:11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v>9</v>
      </c>
      <c r="D11" s="16">
        <f>IF('1  (Gewichtete) Ziele'!D11="","",'1  (Gewichtete) Ziele'!D11)</f>
      </c>
      <c r="E11" s="192">
        <f>IF('1  (Gewichtete) Ziele'!E11="","",'1  (Gewichtete) Ziele'!E11)</f>
      </c>
      <c r="F11" s="30">
        <f>IF('1  (Gewichtete) Ziele'!F11="","",'1  (Gewichtete) Ziele'!F11)</f>
      </c>
      <c r="G11" s="164">
        <f>'6  Mess-Abgrenzung'!I11</f>
      </c>
      <c r="H11" s="131">
        <f t="shared" si="0"/>
      </c>
      <c r="I11" s="188" t="s">
        <v>26</v>
      </c>
      <c r="K11" s="28">
        <f>IF('2  Grenzwerte'!C11="","",IF('2  Grenzwerte'!H11&gt;'2  Grenzwerte'!E11,"Achtung: weniger ist besser =&gt; Formel umgestellt!",""))</f>
      </c>
    </row>
    <row r="12" spans="1:11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v>10</v>
      </c>
      <c r="D12" s="21">
        <f>IF('1  (Gewichtete) Ziele'!D12="","",'1  (Gewichtete) Ziele'!D12)</f>
      </c>
      <c r="E12" s="193">
        <f>IF('1  (Gewichtete) Ziele'!E12="","",'1  (Gewichtete) Ziele'!E12)</f>
      </c>
      <c r="F12" s="33">
        <f>IF('1  (Gewichtete) Ziele'!F12="","",'1  (Gewichtete) Ziele'!F12)</f>
      </c>
      <c r="G12" s="168">
        <f>'6  Mess-Abgrenzung'!I12</f>
      </c>
      <c r="H12" s="132">
        <f t="shared" si="0"/>
      </c>
      <c r="I12" s="189" t="s">
        <v>26</v>
      </c>
      <c r="K12" s="28">
        <f>IF('2  Grenzwerte'!C12="","",IF('2  Grenzwerte'!H12&gt;'2  Grenzwerte'!E12,"Achtung: weniger ist besser =&gt; Formel umgestellt!",""))</f>
      </c>
    </row>
    <row r="13" spans="1:11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v>11</v>
      </c>
      <c r="D13" s="16">
        <f>IF('1  (Gewichtete) Ziele'!D13="","",'1  (Gewichtete) Ziele'!D13)</f>
      </c>
      <c r="E13" s="194">
        <f>IF('1  (Gewichtete) Ziele'!E13="","",'1  (Gewichtete) Ziele'!E13)</f>
      </c>
      <c r="F13" s="30">
        <f>IF('1  (Gewichtete) Ziele'!F13="","",'1  (Gewichtete) Ziele'!F13)</f>
      </c>
      <c r="G13" s="165">
        <f>'6  Mess-Abgrenzung'!I13</f>
      </c>
      <c r="H13" s="129">
        <f t="shared" si="0"/>
      </c>
      <c r="I13" s="188" t="s">
        <v>26</v>
      </c>
      <c r="K13" s="28">
        <f>IF('2  Grenzwerte'!C13="","",IF('2  Grenzwerte'!H13&gt;'2  Grenzwerte'!E13,"Achtung: weniger ist besser =&gt; Formel umgestellt!",""))</f>
      </c>
    </row>
    <row r="14" spans="1:11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v>12</v>
      </c>
      <c r="D14" s="16">
        <f>IF('1  (Gewichtete) Ziele'!D14="","",'1  (Gewichtete) Ziele'!D14)</f>
      </c>
      <c r="E14" s="198">
        <f>IF('1  (Gewichtete) Ziele'!E14="","",'1  (Gewichtete) Ziele'!E14)</f>
      </c>
      <c r="F14" s="30">
        <f>IF('1  (Gewichtete) Ziele'!F14="","",'1  (Gewichtete) Ziele'!F14)</f>
      </c>
      <c r="G14" s="164">
        <f>'6  Mess-Abgrenzung'!I14</f>
      </c>
      <c r="H14" s="130">
        <f t="shared" si="0"/>
      </c>
      <c r="I14" s="188" t="s">
        <v>26</v>
      </c>
      <c r="K14" s="28">
        <f>IF('2  Grenzwerte'!C14="","",IF('2  Grenzwerte'!H14&gt;'2  Grenzwerte'!E14,"Achtung: weniger ist besser =&gt; Formel umgestellt!",""))</f>
      </c>
    </row>
    <row r="15" spans="1:11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v>13</v>
      </c>
      <c r="D15" s="16">
        <f>IF('1  (Gewichtete) Ziele'!D15="","",'1  (Gewichtete) Ziele'!D15)</f>
      </c>
      <c r="E15" s="192">
        <f>IF('1  (Gewichtete) Ziele'!E15="","",'1  (Gewichtete) Ziele'!E15)</f>
      </c>
      <c r="F15" s="30">
        <f>IF('1  (Gewichtete) Ziele'!F15="","",'1  (Gewichtete) Ziele'!F15)</f>
      </c>
      <c r="G15" s="169">
        <f>'6  Mess-Abgrenzung'!I15</f>
      </c>
      <c r="H15" s="130">
        <f t="shared" si="0"/>
      </c>
      <c r="I15" s="188" t="s">
        <v>26</v>
      </c>
      <c r="K15" s="28">
        <f>IF('2  Grenzwerte'!C15="","",IF('2  Grenzwerte'!H15&gt;'2  Grenzwerte'!E15,"Achtung: weniger ist besser =&gt; Formel umgestellt!",""))</f>
      </c>
    </row>
    <row r="16" spans="1:11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v>14</v>
      </c>
      <c r="D16" s="16">
        <f>IF('1  (Gewichtete) Ziele'!D16="","",'1  (Gewichtete) Ziele'!D16)</f>
      </c>
      <c r="E16" s="192">
        <f>IF('1  (Gewichtete) Ziele'!E16="","",'1  (Gewichtete) Ziele'!E16)</f>
      </c>
      <c r="F16" s="30">
        <f>IF('1  (Gewichtete) Ziele'!F16="","",'1  (Gewichtete) Ziele'!F16)</f>
      </c>
      <c r="G16" s="169">
        <f>'6  Mess-Abgrenzung'!I16</f>
      </c>
      <c r="H16" s="131">
        <f t="shared" si="0"/>
      </c>
      <c r="I16" s="188" t="s">
        <v>26</v>
      </c>
      <c r="K16" s="28">
        <f>IF('2  Grenzwerte'!C16="","",IF('2  Grenzwerte'!H16&gt;'2  Grenzwerte'!E16,"Achtung: weniger ist besser =&gt; Formel umgestellt!",""))</f>
      </c>
    </row>
    <row r="17" spans="1:11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v>15</v>
      </c>
      <c r="D17" s="21">
        <f>IF('1  (Gewichtete) Ziele'!D17="","",'1  (Gewichtete) Ziele'!D17)</f>
      </c>
      <c r="E17" s="202">
        <f>IF('1  (Gewichtete) Ziele'!E17="","",'1  (Gewichtete) Ziele'!E17)</f>
      </c>
      <c r="F17" s="33">
        <f>IF('1  (Gewichtete) Ziele'!F17="","",'1  (Gewichtete) Ziele'!F17)</f>
      </c>
      <c r="G17" s="166">
        <f>'6  Mess-Abgrenzung'!I17</f>
      </c>
      <c r="H17" s="132">
        <f t="shared" si="0"/>
      </c>
      <c r="I17" s="189" t="s">
        <v>26</v>
      </c>
      <c r="K17" s="28">
        <f>IF('2  Grenzwerte'!C17="","",IF('2  Grenzwerte'!H17&gt;'2  Grenzwerte'!E17,"Achtung: weniger ist besser =&gt; Formel umgestellt!",""))</f>
      </c>
    </row>
    <row r="18" spans="1:11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v>16</v>
      </c>
      <c r="D18" s="16">
        <f>IF('1  (Gewichtete) Ziele'!D18="","",'1  (Gewichtete) Ziele'!D18)</f>
      </c>
      <c r="E18" s="201">
        <f>IF('1  (Gewichtete) Ziele'!E18="","",'1  (Gewichtete) Ziele'!E18)</f>
      </c>
      <c r="F18" s="30">
        <f>IF('1  (Gewichtete) Ziele'!F18="","",'1  (Gewichtete) Ziele'!F18)</f>
      </c>
      <c r="G18" s="167">
        <f>'6  Mess-Abgrenzung'!I18</f>
      </c>
      <c r="H18" s="129">
        <f t="shared" si="0"/>
      </c>
      <c r="I18" s="188" t="s">
        <v>26</v>
      </c>
      <c r="K18" s="28">
        <f>IF('2  Grenzwerte'!C18="","",IF('2  Grenzwerte'!H18&gt;'2  Grenzwerte'!E18,"Achtung: weniger ist besser =&gt; Formel umgestellt!",""))</f>
      </c>
    </row>
    <row r="19" spans="1:11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v>17</v>
      </c>
      <c r="D19" s="16">
        <f>IF('1  (Gewichtete) Ziele'!D19="","",'1  (Gewichtete) Ziele'!D19)</f>
      </c>
      <c r="E19" s="201">
        <f>IF('1  (Gewichtete) Ziele'!E19="","",'1  (Gewichtete) Ziele'!E19)</f>
      </c>
      <c r="F19" s="30">
        <f>IF('1  (Gewichtete) Ziele'!F19="","",'1  (Gewichtete) Ziele'!F19)</f>
      </c>
      <c r="G19" s="167">
        <f>'6  Mess-Abgrenzung'!I19</f>
      </c>
      <c r="H19" s="130">
        <f t="shared" si="0"/>
      </c>
      <c r="I19" s="188" t="s">
        <v>26</v>
      </c>
      <c r="K19" s="28">
        <f>IF('2  Grenzwerte'!C19="","",IF('2  Grenzwerte'!H19&gt;'2  Grenzwerte'!E19,"Achtung: weniger ist besser =&gt; Formel umgestellt!",""))</f>
      </c>
    </row>
    <row r="20" spans="1:11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v>18</v>
      </c>
      <c r="D20" s="16">
        <f>IF('1  (Gewichtete) Ziele'!D20="","",'1  (Gewichtete) Ziele'!D20)</f>
      </c>
      <c r="E20" s="201">
        <f>IF('1  (Gewichtete) Ziele'!E20="","",'1  (Gewichtete) Ziele'!E20)</f>
      </c>
      <c r="F20" s="30">
        <f>IF('1  (Gewichtete) Ziele'!F20="","",'1  (Gewichtete) Ziele'!F20)</f>
      </c>
      <c r="G20" s="167">
        <f>'6  Mess-Abgrenzung'!I20</f>
      </c>
      <c r="H20" s="130">
        <f t="shared" si="0"/>
      </c>
      <c r="I20" s="188" t="s">
        <v>26</v>
      </c>
      <c r="K20" s="28">
        <f>IF('2  Grenzwerte'!C20="","",IF('2  Grenzwerte'!H20&gt;'2  Grenzwerte'!E20,"Achtung: weniger ist besser =&gt; Formel umgestellt!",""))</f>
      </c>
    </row>
    <row r="21" spans="1:11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v>19</v>
      </c>
      <c r="D21" s="16">
        <f>IF('1  (Gewichtete) Ziele'!D21="","",'1  (Gewichtete) Ziele'!D21)</f>
      </c>
      <c r="E21" s="201">
        <f>IF('1  (Gewichtete) Ziele'!E21="","",'1  (Gewichtete) Ziele'!E21)</f>
      </c>
      <c r="F21" s="30">
        <f>IF('1  (Gewichtete) Ziele'!F21="","",'1  (Gewichtete) Ziele'!F21)</f>
      </c>
      <c r="G21" s="165">
        <f>'6  Mess-Abgrenzung'!I21</f>
      </c>
      <c r="H21" s="131">
        <f t="shared" si="0"/>
      </c>
      <c r="I21" s="188" t="s">
        <v>26</v>
      </c>
      <c r="K21" s="28">
        <f>IF('2  Grenzwerte'!C21="","",IF('2  Grenzwerte'!H21&gt;'2  Grenzwerte'!E21,"Achtung: weniger ist besser =&gt; Formel umgestellt!",""))</f>
      </c>
    </row>
    <row r="22" spans="1:11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v>20</v>
      </c>
      <c r="D22" s="21">
        <f>IF('1  (Gewichtete) Ziele'!D22="","",'1  (Gewichtete) Ziele'!D22)</f>
      </c>
      <c r="E22" s="202">
        <f>IF('1  (Gewichtete) Ziele'!E22="","",'1  (Gewichtete) Ziele'!E22)</f>
      </c>
      <c r="F22" s="33">
        <f>IF('1  (Gewichtete) Ziele'!F22="","",'1  (Gewichtete) Ziele'!F22)</f>
      </c>
      <c r="G22" s="166">
        <f>'6  Mess-Abgrenzung'!I22</f>
      </c>
      <c r="H22" s="132">
        <f t="shared" si="0"/>
      </c>
      <c r="I22" s="189" t="s">
        <v>26</v>
      </c>
      <c r="K22" s="28">
        <f>IF('2  Grenzwerte'!C22="","",IF('2  Grenzwerte'!H22&gt;'2  Grenzwerte'!E22,"Achtung: weniger ist besser =&gt; Formel umgestellt!",""))</f>
      </c>
    </row>
    <row r="23" spans="10:11" ht="3.75" customHeight="1">
      <c r="J23" s="7"/>
      <c r="K23" s="7"/>
    </row>
    <row r="24" spans="1:13" s="46" customFormat="1" ht="15.75">
      <c r="A24" s="1" t="s">
        <v>32</v>
      </c>
      <c r="B24" s="47"/>
      <c r="C24" s="47"/>
      <c r="D24" s="134"/>
      <c r="E24" s="47"/>
      <c r="F24" s="47"/>
      <c r="G24" s="47"/>
      <c r="H24" s="47"/>
      <c r="I24" s="47"/>
      <c r="L24"/>
      <c r="M24"/>
    </row>
    <row r="25" spans="1:13" s="46" customFormat="1" ht="12.75">
      <c r="A25" s="47"/>
      <c r="B25" s="47"/>
      <c r="C25" s="47"/>
      <c r="D25" s="47"/>
      <c r="E25" s="47"/>
      <c r="F25" s="47"/>
      <c r="G25" s="47"/>
      <c r="H25" s="47"/>
      <c r="I25" s="47"/>
      <c r="L25"/>
      <c r="M25"/>
    </row>
    <row r="26" spans="1:13" s="46" customFormat="1" ht="12.75">
      <c r="A26" s="47"/>
      <c r="B26" s="47"/>
      <c r="C26" s="47"/>
      <c r="D26" s="47"/>
      <c r="E26" s="47"/>
      <c r="F26" s="47"/>
      <c r="G26" s="47"/>
      <c r="H26" s="47"/>
      <c r="I26" s="47"/>
      <c r="L26"/>
      <c r="M26"/>
    </row>
    <row r="27" spans="1:13" s="46" customFormat="1" ht="12.75">
      <c r="A27" s="47"/>
      <c r="B27" s="47"/>
      <c r="C27" s="47"/>
      <c r="D27" s="47"/>
      <c r="E27" s="47"/>
      <c r="F27" s="47"/>
      <c r="G27" s="47"/>
      <c r="H27" s="47"/>
      <c r="I27" s="47"/>
      <c r="L27"/>
      <c r="M27"/>
    </row>
    <row r="28" spans="1:13" s="46" customFormat="1" ht="12.75">
      <c r="A28" s="47"/>
      <c r="B28" s="47"/>
      <c r="C28" s="47"/>
      <c r="D28" s="47"/>
      <c r="E28" s="47"/>
      <c r="F28" s="47"/>
      <c r="G28" s="47"/>
      <c r="H28" s="47"/>
      <c r="I28" s="47"/>
      <c r="L28"/>
      <c r="M28"/>
    </row>
    <row r="29" spans="1:13" s="46" customFormat="1" ht="12.75">
      <c r="A29" s="47"/>
      <c r="B29" s="47"/>
      <c r="C29" s="47"/>
      <c r="D29" s="47"/>
      <c r="E29" s="47"/>
      <c r="F29" s="47"/>
      <c r="G29" s="47"/>
      <c r="H29" s="47"/>
      <c r="I29" s="47"/>
      <c r="L29"/>
      <c r="M29"/>
    </row>
    <row r="30" spans="1:11" ht="15.75">
      <c r="A30" s="1"/>
      <c r="B30" s="1"/>
      <c r="C30" s="2"/>
      <c r="D30" s="3"/>
      <c r="E30" s="3"/>
      <c r="F30" s="3"/>
      <c r="G30" s="47"/>
      <c r="H30" s="47"/>
      <c r="I30" s="47"/>
      <c r="J30" s="7"/>
      <c r="K30" s="7"/>
    </row>
    <row r="31" spans="1:11" ht="15.75">
      <c r="A31" s="1"/>
      <c r="B31" s="1"/>
      <c r="C31" s="2"/>
      <c r="D31" s="3"/>
      <c r="E31" s="3"/>
      <c r="F31" s="3"/>
      <c r="G31" s="47"/>
      <c r="H31" s="47"/>
      <c r="I31" s="47"/>
      <c r="J31" s="7"/>
      <c r="K31" s="7"/>
    </row>
    <row r="32" spans="1:9" ht="15.75">
      <c r="A32" s="1"/>
      <c r="B32" s="1"/>
      <c r="C32" s="2"/>
      <c r="D32" s="3"/>
      <c r="E32" s="3"/>
      <c r="F32" s="3"/>
      <c r="G32" s="47"/>
      <c r="H32" s="47"/>
      <c r="I32" s="47"/>
    </row>
    <row r="33" spans="7:9" ht="15.75">
      <c r="G33" s="47"/>
      <c r="H33" s="47"/>
      <c r="I33" s="47"/>
    </row>
    <row r="34" spans="7:9" ht="15.75">
      <c r="G34" s="47"/>
      <c r="H34" s="47"/>
      <c r="I34" s="47"/>
    </row>
    <row r="35" spans="7:9" ht="15.75">
      <c r="G35" s="47"/>
      <c r="H35" s="47"/>
      <c r="I35" s="47"/>
    </row>
    <row r="36" spans="7:9" ht="15.75">
      <c r="G36" s="47"/>
      <c r="H36" s="47"/>
      <c r="I36" s="47"/>
    </row>
    <row r="37" spans="7:9" ht="15.75">
      <c r="G37" s="47"/>
      <c r="H37" s="47"/>
      <c r="I37" s="47"/>
    </row>
    <row r="38" spans="7:9" ht="15.75">
      <c r="G38" s="47"/>
      <c r="H38" s="47"/>
      <c r="I38" s="47"/>
    </row>
    <row r="39" spans="7:9" ht="15.75">
      <c r="G39" s="47"/>
      <c r="H39" s="47"/>
      <c r="I39" s="47"/>
    </row>
    <row r="40" spans="7:9" ht="15.75">
      <c r="G40" s="47"/>
      <c r="H40" s="47"/>
      <c r="I40" s="47"/>
    </row>
    <row r="41" spans="7:9" ht="15.75">
      <c r="G41" s="47"/>
      <c r="H41" s="47"/>
      <c r="I41" s="47"/>
    </row>
    <row r="42" spans="7:9" ht="15.75">
      <c r="G42" s="47"/>
      <c r="H42" s="47"/>
      <c r="I42" s="47"/>
    </row>
    <row r="43" spans="7:9" ht="15.75">
      <c r="G43" s="47"/>
      <c r="H43" s="47"/>
      <c r="I43" s="47"/>
    </row>
    <row r="44" ht="15.75">
      <c r="H44" s="47"/>
    </row>
    <row r="45" ht="15.75">
      <c r="H45" s="47"/>
    </row>
    <row r="46" ht="15.75">
      <c r="H46" s="47"/>
    </row>
    <row r="47" ht="15.75">
      <c r="H47" s="47"/>
    </row>
  </sheetData>
  <sheetProtection sheet="1" objects="1" scenarios="1"/>
  <mergeCells count="2">
    <mergeCell ref="A1:B1"/>
    <mergeCell ref="C1:I1"/>
  </mergeCells>
  <conditionalFormatting sqref="K3:K22">
    <cfRule type="cellIs" priority="1" dxfId="3" operator="notEqual" stopIfTrue="1">
      <formula>""</formula>
    </cfRule>
  </conditionalFormatting>
  <printOptions/>
  <pageMargins left="0.7480314960629921" right="0" top="1.1023622047244095" bottom="0.6692913385826772" header="0.5511811023622047" footer="0"/>
  <pageSetup horizontalDpi="600" verticalDpi="600" orientation="landscape" paperSize="9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="96" zoomScaleNormal="96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7" customWidth="1"/>
    <col min="5" max="5" width="9.7109375" style="7" customWidth="1"/>
    <col min="6" max="6" width="8.421875" style="7" customWidth="1"/>
    <col min="7" max="7" width="10.421875" style="7" customWidth="1"/>
    <col min="8" max="8" width="36.140625" style="7" customWidth="1"/>
    <col min="9" max="9" width="9.7109375" style="46" customWidth="1"/>
    <col min="10" max="10" width="1.7109375" style="28" customWidth="1"/>
    <col min="11" max="11" width="56.57421875" style="28" bestFit="1" customWidth="1"/>
    <col min="12" max="12" width="1.7109375" style="28" customWidth="1"/>
    <col min="13" max="13" width="29.8515625" style="7" bestFit="1" customWidth="1"/>
    <col min="14" max="16384" width="11.421875" style="7" customWidth="1"/>
  </cols>
  <sheetData>
    <row r="1" spans="1:13" ht="16.5" thickBot="1">
      <c r="A1" s="263" t="str">
        <f>IF('1  (Gewichtete) Ziele'!A1:B1="","",'1  (Gewichtete) Ziele'!A1:B1)</f>
        <v>Kategorie</v>
      </c>
      <c r="B1" s="264"/>
      <c r="C1" s="260" t="s">
        <v>81</v>
      </c>
      <c r="D1" s="261"/>
      <c r="E1" s="261"/>
      <c r="F1" s="261"/>
      <c r="G1" s="261"/>
      <c r="H1" s="261"/>
      <c r="I1" s="262"/>
      <c r="M1" s="22" t="s">
        <v>70</v>
      </c>
    </row>
    <row r="2" spans="1:13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12" t="str">
        <f>'1  (Gewichtete) Ziele'!D2</f>
        <v>Kurz-Beschreibung</v>
      </c>
      <c r="E2" s="26" t="s">
        <v>56</v>
      </c>
      <c r="F2" s="49" t="str">
        <f>'1  (Gewichtete) Ziele'!F2</f>
        <v>Dim</v>
      </c>
      <c r="G2" s="93" t="s">
        <v>53</v>
      </c>
      <c r="H2" s="12" t="s">
        <v>71</v>
      </c>
      <c r="I2" s="54" t="s">
        <v>54</v>
      </c>
      <c r="K2" s="28" t="s">
        <v>68</v>
      </c>
      <c r="M2" s="183" t="s">
        <v>86</v>
      </c>
    </row>
    <row r="3" spans="1:13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f>'1  (Gewichtete) Ziele'!C3</f>
        <v>1</v>
      </c>
      <c r="D3" s="16">
        <f>IF('1  (Gewichtete) Ziele'!D3="","",'1  (Gewichtete) Ziele'!D3)</f>
      </c>
      <c r="E3" s="99">
        <f>IF('5 Aktuelle Messung'!E3="","",IF(K3="Summe",'5 Aktuelle Messung'!E3,'5 Aktuelle Messung'!E3/('5 Aktuelle Messung'!K3)*M3))</f>
      </c>
      <c r="F3" s="30">
        <f>IF('1  (Gewichtete) Ziele'!F3="","",'1  (Gewichtete) Ziele'!F3)</f>
      </c>
      <c r="G3" s="152"/>
      <c r="H3" s="190"/>
      <c r="I3" s="211">
        <f>IF(E3="","",E3+G3)</f>
      </c>
      <c r="K3" s="106">
        <f>IF('4  Mess-Plan'!G3="Summe","Summe",IF('4  Mess-Plan'!G3="","","Durchschnitt =&gt; (Summe/Anzahl Monate) * x Monate"))</f>
      </c>
      <c r="M3" s="184">
        <v>12</v>
      </c>
    </row>
    <row r="4" spans="1:13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f>'1  (Gewichtete) Ziele'!C4</f>
        <v>2</v>
      </c>
      <c r="D4" s="16">
        <f>IF('1  (Gewichtete) Ziele'!D4="","",'1  (Gewichtete) Ziele'!D4)</f>
      </c>
      <c r="E4" s="98">
        <f>IF('5 Aktuelle Messung'!E4="","",IF(K4="Summe",'5 Aktuelle Messung'!E4,'5 Aktuelle Messung'!E4/('5 Aktuelle Messung'!K4)*M4))</f>
      </c>
      <c r="F4" s="30">
        <f>IF('1  (Gewichtete) Ziele'!F4="","",'1  (Gewichtete) Ziele'!F4)</f>
      </c>
      <c r="G4" s="144"/>
      <c r="H4" s="190"/>
      <c r="I4" s="212">
        <f aca="true" t="shared" si="0" ref="I4:I22">IF(E4="","",E4+G4)</f>
      </c>
      <c r="K4" s="106">
        <f>IF('4  Mess-Plan'!G4="Summe","Summe",IF('4  Mess-Plan'!G4="","","Durchschnitt =&gt; (Summe/Anzahl Monate) * x Monate"))</f>
      </c>
      <c r="M4" s="184">
        <v>12</v>
      </c>
    </row>
    <row r="5" spans="1:13" ht="15.75">
      <c r="A5" s="13">
        <f>IF('1  (Gewichtete) Ziele'!A5="","",'1  (Gewichtete) Ziele'!A5)</f>
      </c>
      <c r="B5" s="14">
        <f>IF('1  (Gewichtete) Ziele'!B5="","",'1  (Gewichtete) Ziele'!B5)</f>
      </c>
      <c r="C5" s="17">
        <f>'1  (Gewichtete) Ziele'!C5</f>
        <v>3</v>
      </c>
      <c r="D5" s="16">
        <f>IF('1  (Gewichtete) Ziele'!D5="","",'1  (Gewichtete) Ziele'!D5)</f>
      </c>
      <c r="E5" s="99">
        <f>IF('5 Aktuelle Messung'!E5="","",IF(K5="Summe",'5 Aktuelle Messung'!E5,'5 Aktuelle Messung'!E5/('5 Aktuelle Messung'!K5)*M5))</f>
      </c>
      <c r="F5" s="30">
        <f>IF('1  (Gewichtete) Ziele'!F5="","",'1  (Gewichtete) Ziele'!F5)</f>
      </c>
      <c r="G5" s="143"/>
      <c r="H5" s="190"/>
      <c r="I5" s="213">
        <f t="shared" si="0"/>
      </c>
      <c r="K5" s="106">
        <f>IF('4  Mess-Plan'!G5="Summe","Summe",IF('4  Mess-Plan'!G5="","","Durchschnitt =&gt; (Summe/Anzahl Monate) * x Monate"))</f>
      </c>
      <c r="M5" s="184">
        <v>12</v>
      </c>
    </row>
    <row r="6" spans="1:13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f>'1  (Gewichtete) Ziele'!C6</f>
        <v>4</v>
      </c>
      <c r="D6" s="16">
        <f>IF('1  (Gewichtete) Ziele'!D6="","",'1  (Gewichtete) Ziele'!D6)</f>
      </c>
      <c r="E6" s="99">
        <f>IF('5 Aktuelle Messung'!E6="","",IF(K6="Summe",'5 Aktuelle Messung'!E6,'5 Aktuelle Messung'!E6/('5 Aktuelle Messung'!K6)*M6))</f>
      </c>
      <c r="F6" s="30">
        <f>IF('1  (Gewichtete) Ziele'!F6="","",'1  (Gewichtete) Ziele'!F6)</f>
      </c>
      <c r="G6" s="143"/>
      <c r="H6" s="190"/>
      <c r="I6" s="213">
        <f t="shared" si="0"/>
      </c>
      <c r="K6" s="106">
        <f>IF('4  Mess-Plan'!G6="Summe","Summe",IF('4  Mess-Plan'!G6="","","Durchschnitt =&gt; (Summe/Anzahl Monate) * x Monate"))</f>
      </c>
      <c r="M6" s="184">
        <v>12</v>
      </c>
    </row>
    <row r="7" spans="1:13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f>'1  (Gewichtete) Ziele'!C7</f>
        <v>5</v>
      </c>
      <c r="D7" s="21">
        <f>IF('1  (Gewichtete) Ziele'!D7="","",'1  (Gewichtete) Ziele'!D7)</f>
      </c>
      <c r="E7" s="116">
        <f>IF('5 Aktuelle Messung'!E7="","",IF(K7="Summe",'5 Aktuelle Messung'!E7,'5 Aktuelle Messung'!E7/('5 Aktuelle Messung'!K7)*M7))</f>
      </c>
      <c r="F7" s="33">
        <f>IF('1  (Gewichtete) Ziele'!F7="","",'1  (Gewichtete) Ziele'!F7)</f>
      </c>
      <c r="G7" s="145"/>
      <c r="H7" s="191"/>
      <c r="I7" s="214">
        <f t="shared" si="0"/>
      </c>
      <c r="K7" s="106">
        <f>IF('4  Mess-Plan'!G7="Summe","Summe",IF('4  Mess-Plan'!G7="","","Durchschnitt =&gt; (Summe/Anzahl Monate) * x Monate"))</f>
      </c>
      <c r="M7" s="184">
        <v>12</v>
      </c>
    </row>
    <row r="8" spans="1:13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f>'1  (Gewichtete) Ziele'!C8</f>
        <v>6</v>
      </c>
      <c r="D8" s="16">
        <f>IF('1  (Gewichtete) Ziele'!D8="","",'1  (Gewichtete) Ziele'!D8)</f>
      </c>
      <c r="E8" s="99">
        <f>IF('5 Aktuelle Messung'!E8="","",IF(K8="Summe",'5 Aktuelle Messung'!E8,'5 Aktuelle Messung'!E8/('5 Aktuelle Messung'!K8)*M8))</f>
      </c>
      <c r="F8" s="30">
        <f>IF('1  (Gewichtete) Ziele'!F8="","",'1  (Gewichtete) Ziele'!F8)</f>
      </c>
      <c r="G8" s="143"/>
      <c r="H8" s="190"/>
      <c r="I8" s="213">
        <f t="shared" si="0"/>
      </c>
      <c r="K8" s="106">
        <f>IF('4  Mess-Plan'!G8="Summe","Summe",IF('4  Mess-Plan'!G8="","","Durchschnitt =&gt; (Summe/Anzahl Monate) * x Monate"))</f>
      </c>
      <c r="M8" s="184">
        <v>12</v>
      </c>
    </row>
    <row r="9" spans="1:13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f>'1  (Gewichtete) Ziele'!C9</f>
        <v>7</v>
      </c>
      <c r="D9" s="16">
        <f>IF('1  (Gewichtete) Ziele'!D9="","",'1  (Gewichtete) Ziele'!D9)</f>
      </c>
      <c r="E9" s="105">
        <f>IF('5 Aktuelle Messung'!E9="","",IF(K9="Summe",'5 Aktuelle Messung'!E9,'5 Aktuelle Messung'!E9/('5 Aktuelle Messung'!K9)*M9))</f>
      </c>
      <c r="F9" s="30">
        <f>IF('1  (Gewichtete) Ziele'!F9="","",'1  (Gewichtete) Ziele'!F9)</f>
      </c>
      <c r="G9" s="153"/>
      <c r="H9" s="190"/>
      <c r="I9" s="215">
        <f t="shared" si="0"/>
      </c>
      <c r="K9" s="106">
        <f>IF('4  Mess-Plan'!G9="Summe","Summe",IF('4  Mess-Plan'!G9="","","Durchschnitt =&gt; (Summe/Anzahl Monate) * x Monate"))</f>
      </c>
      <c r="M9" s="184">
        <v>12</v>
      </c>
    </row>
    <row r="10" spans="1:13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f>'1  (Gewichtete) Ziele'!C10</f>
        <v>8</v>
      </c>
      <c r="D10" s="16">
        <f>IF('1  (Gewichtete) Ziele'!D10="","",'1  (Gewichtete) Ziele'!D10)</f>
      </c>
      <c r="E10" s="96">
        <f>IF('5 Aktuelle Messung'!E10="","",IF(K10="Summe",'5 Aktuelle Messung'!E10,'5 Aktuelle Messung'!E10/('5 Aktuelle Messung'!K10)*M10))</f>
      </c>
      <c r="F10" s="30">
        <f>IF('1  (Gewichtete) Ziele'!F10="","",'1  (Gewichtete) Ziele'!F10)</f>
      </c>
      <c r="G10" s="144"/>
      <c r="H10" s="190"/>
      <c r="I10" s="216">
        <f t="shared" si="0"/>
      </c>
      <c r="K10" s="106">
        <f>IF('4  Mess-Plan'!G10="Summe","Summe",IF('4  Mess-Plan'!G10="","","Durchschnitt =&gt; (Summe/Anzahl Monate) * x Monate"))</f>
      </c>
      <c r="M10" s="184">
        <v>12</v>
      </c>
    </row>
    <row r="11" spans="1:13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f>'1  (Gewichtete) Ziele'!C11</f>
        <v>9</v>
      </c>
      <c r="D11" s="16">
        <f>IF('1  (Gewichtete) Ziele'!D11="","",'1  (Gewichtete) Ziele'!D11)</f>
      </c>
      <c r="E11" s="96">
        <f>IF('5 Aktuelle Messung'!E11="","",IF(K11="Summe",'5 Aktuelle Messung'!E11,'5 Aktuelle Messung'!E11/('5 Aktuelle Messung'!K11)*M11))</f>
      </c>
      <c r="F11" s="30">
        <f>IF('1  (Gewichtete) Ziele'!F11="","",'1  (Gewichtete) Ziele'!F11)</f>
      </c>
      <c r="G11" s="210"/>
      <c r="H11" s="190"/>
      <c r="I11" s="212">
        <f t="shared" si="0"/>
      </c>
      <c r="K11" s="106">
        <f>IF('4  Mess-Plan'!G11="Summe","Summe",IF('4  Mess-Plan'!G11="","","Durchschnitt =&gt; (Summe/Anzahl Monate) * x Monate"))</f>
      </c>
      <c r="M11" s="184">
        <v>12</v>
      </c>
    </row>
    <row r="12" spans="1:13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f>'1  (Gewichtete) Ziele'!C12</f>
        <v>10</v>
      </c>
      <c r="D12" s="21">
        <f>IF('1  (Gewichtete) Ziele'!D12="","",'1  (Gewichtete) Ziele'!D12)</f>
      </c>
      <c r="E12" s="97">
        <f>IF('5 Aktuelle Messung'!E12="","",IF(K12="Summe",'5 Aktuelle Messung'!E12,'5 Aktuelle Messung'!E12/('5 Aktuelle Messung'!K12)*M12))</f>
      </c>
      <c r="F12" s="33">
        <f>IF('1  (Gewichtete) Ziele'!F12="","",'1  (Gewichtete) Ziele'!F12)</f>
      </c>
      <c r="G12" s="146"/>
      <c r="H12" s="191"/>
      <c r="I12" s="217">
        <f t="shared" si="0"/>
      </c>
      <c r="K12" s="106">
        <f>IF('4  Mess-Plan'!G12="Summe","Summe",IF('4  Mess-Plan'!G12="","","Durchschnitt =&gt; (Summe/Anzahl Monate) * x Monate"))</f>
      </c>
      <c r="M12" s="184">
        <v>12</v>
      </c>
    </row>
    <row r="13" spans="1:13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f>'1  (Gewichtete) Ziele'!C13</f>
        <v>11</v>
      </c>
      <c r="D13" s="16">
        <f>IF('1  (Gewichtete) Ziele'!D13="","",'1  (Gewichtete) Ziele'!D13)</f>
      </c>
      <c r="E13" s="99">
        <f>IF('5 Aktuelle Messung'!E13="","",IF(K13="Summe",'5 Aktuelle Messung'!E13,'5 Aktuelle Messung'!E13/('5 Aktuelle Messung'!K13)*M13))</f>
      </c>
      <c r="F13" s="30">
        <f>IF('1  (Gewichtete) Ziele'!F13="","",'1  (Gewichtete) Ziele'!F13)</f>
      </c>
      <c r="G13" s="143"/>
      <c r="H13" s="190"/>
      <c r="I13" s="213">
        <f t="shared" si="0"/>
      </c>
      <c r="K13" s="106">
        <f>IF('4  Mess-Plan'!G13="Summe","Summe",IF('4  Mess-Plan'!G13="","","Durchschnitt =&gt; (Summe/Anzahl Monate) * x Monate"))</f>
      </c>
      <c r="M13" s="184">
        <v>12</v>
      </c>
    </row>
    <row r="14" spans="1:13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f>'1  (Gewichtete) Ziele'!C14</f>
        <v>12</v>
      </c>
      <c r="D14" s="16">
        <f>IF('1  (Gewichtete) Ziele'!D14="","",'1  (Gewichtete) Ziele'!D14)</f>
      </c>
      <c r="E14" s="105">
        <f>IF('5 Aktuelle Messung'!E14="","",IF(K14="Summe",'5 Aktuelle Messung'!E14,'5 Aktuelle Messung'!E14/('5 Aktuelle Messung'!K14)*M14))</f>
      </c>
      <c r="F14" s="30">
        <f>IF('1  (Gewichtete) Ziele'!F14="","",'1  (Gewichtete) Ziele'!F14)</f>
      </c>
      <c r="G14" s="144"/>
      <c r="H14" s="190"/>
      <c r="I14" s="212">
        <f t="shared" si="0"/>
      </c>
      <c r="K14" s="106">
        <f>IF('4  Mess-Plan'!G14="Summe","Summe",IF('4  Mess-Plan'!G14="","","Durchschnitt =&gt; (Summe/Anzahl Monate) * x Monate"))</f>
      </c>
      <c r="M14" s="184">
        <v>12</v>
      </c>
    </row>
    <row r="15" spans="1:13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f>'1  (Gewichtete) Ziele'!C15</f>
        <v>13</v>
      </c>
      <c r="D15" s="16">
        <f>IF('1  (Gewichtete) Ziele'!D15="","",'1  (Gewichtete) Ziele'!D15)</f>
      </c>
      <c r="E15" s="96">
        <f>IF('5 Aktuelle Messung'!E15="","",IF(K15="Summe",'5 Aktuelle Messung'!E15,'5 Aktuelle Messung'!E15/('5 Aktuelle Messung'!K15)*M15))</f>
      </c>
      <c r="F15" s="30">
        <f>IF('1  (Gewichtete) Ziele'!F15="","",'1  (Gewichtete) Ziele'!F15)</f>
      </c>
      <c r="G15" s="154"/>
      <c r="H15" s="190"/>
      <c r="I15" s="216">
        <f t="shared" si="0"/>
      </c>
      <c r="K15" s="106">
        <f>IF('4  Mess-Plan'!G15="Summe","Summe",IF('4  Mess-Plan'!G15="","","Durchschnitt =&gt; (Summe/Anzahl Monate) * x Monate"))</f>
      </c>
      <c r="M15" s="184">
        <v>12</v>
      </c>
    </row>
    <row r="16" spans="1:13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f>'1  (Gewichtete) Ziele'!C16</f>
        <v>14</v>
      </c>
      <c r="D16" s="16">
        <f>IF('1  (Gewichtete) Ziele'!D16="","",'1  (Gewichtete) Ziele'!D16)</f>
      </c>
      <c r="E16" s="96">
        <f>IF('5 Aktuelle Messung'!E16="","",IF(K16="Summe",'5 Aktuelle Messung'!E16,'5 Aktuelle Messung'!E16/('5 Aktuelle Messung'!K16)*M16))</f>
      </c>
      <c r="F16" s="30">
        <f>IF('1  (Gewichtete) Ziele'!F16="","",'1  (Gewichtete) Ziele'!F16)</f>
      </c>
      <c r="G16" s="154"/>
      <c r="H16" s="190"/>
      <c r="I16" s="216">
        <f t="shared" si="0"/>
      </c>
      <c r="K16" s="106">
        <f>IF('4  Mess-Plan'!G16="Summe","Summe",IF('4  Mess-Plan'!G16="","","Durchschnitt =&gt; (Summe/Anzahl Monate) * x Monate"))</f>
      </c>
      <c r="M16" s="184">
        <v>12</v>
      </c>
    </row>
    <row r="17" spans="1:13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f>'1  (Gewichtete) Ziele'!C17</f>
        <v>15</v>
      </c>
      <c r="D17" s="21">
        <f>IF('1  (Gewichtete) Ziele'!D17="","",'1  (Gewichtete) Ziele'!D17)</f>
      </c>
      <c r="E17" s="116">
        <f>IF('5 Aktuelle Messung'!E17="","",IF(K17="Summe",'5 Aktuelle Messung'!E17,'5 Aktuelle Messung'!E17/('5 Aktuelle Messung'!K17)*M17))</f>
      </c>
      <c r="F17" s="33">
        <f>IF('1  (Gewichtete) Ziele'!F17="","",'1  (Gewichtete) Ziele'!F17)</f>
      </c>
      <c r="G17" s="145"/>
      <c r="H17" s="191"/>
      <c r="I17" s="214">
        <f t="shared" si="0"/>
      </c>
      <c r="K17" s="106">
        <f>IF('4  Mess-Plan'!G17="Summe","Summe",IF('4  Mess-Plan'!G17="","","Durchschnitt =&gt; (Summe/Anzahl Monate) * x Monate"))</f>
      </c>
      <c r="M17" s="184">
        <v>12</v>
      </c>
    </row>
    <row r="18" spans="1:13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f>'1  (Gewichtete) Ziele'!C18</f>
        <v>16</v>
      </c>
      <c r="D18" s="16">
        <f>IF('1  (Gewichtete) Ziele'!D18="","",'1  (Gewichtete) Ziele'!D18)</f>
      </c>
      <c r="E18" s="99">
        <f>IF('5 Aktuelle Messung'!E18="","",IF(K18="Summe",'5 Aktuelle Messung'!E18,'5 Aktuelle Messung'!E18/('5 Aktuelle Messung'!K18)*M18))</f>
      </c>
      <c r="F18" s="30">
        <f>IF('1  (Gewichtete) Ziele'!F18="","",'1  (Gewichtete) Ziele'!F18)</f>
      </c>
      <c r="G18" s="153"/>
      <c r="H18" s="190"/>
      <c r="I18" s="215">
        <f t="shared" si="0"/>
      </c>
      <c r="K18" s="106">
        <f>IF('4  Mess-Plan'!G18="Summe","Summe",IF('4  Mess-Plan'!G18="","","Durchschnitt =&gt; (Summe/Anzahl Monate) * x Monate"))</f>
      </c>
      <c r="M18" s="184">
        <v>12</v>
      </c>
    </row>
    <row r="19" spans="1:13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f>'1  (Gewichtete) Ziele'!C19</f>
        <v>17</v>
      </c>
      <c r="D19" s="16">
        <f>IF('1  (Gewichtete) Ziele'!D19="","",'1  (Gewichtete) Ziele'!D19)</f>
      </c>
      <c r="E19" s="105">
        <f>IF('5 Aktuelle Messung'!E19="","",IF(K19="Summe",'5 Aktuelle Messung'!E19,'5 Aktuelle Messung'!E19/('5 Aktuelle Messung'!K19)*M19))</f>
      </c>
      <c r="F19" s="30">
        <f>IF('1  (Gewichtete) Ziele'!F19="","",'1  (Gewichtete) Ziele'!F19)</f>
      </c>
      <c r="G19" s="153"/>
      <c r="H19" s="190"/>
      <c r="I19" s="215">
        <f t="shared" si="0"/>
      </c>
      <c r="K19" s="106">
        <f>IF('4  Mess-Plan'!G19="Summe","Summe",IF('4  Mess-Plan'!G19="","","Durchschnitt =&gt; (Summe/Anzahl Monate) * x Monate"))</f>
      </c>
      <c r="M19" s="184">
        <v>12</v>
      </c>
    </row>
    <row r="20" spans="1:13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f>'1  (Gewichtete) Ziele'!C20</f>
        <v>18</v>
      </c>
      <c r="D20" s="16">
        <f>IF('1  (Gewichtete) Ziele'!D20="","",'1  (Gewichtete) Ziele'!D20)</f>
      </c>
      <c r="E20" s="99">
        <f>IF('5 Aktuelle Messung'!E20="","",IF(K20="Summe",'5 Aktuelle Messung'!E20,'5 Aktuelle Messung'!E20/('5 Aktuelle Messung'!K20)*M20))</f>
      </c>
      <c r="F20" s="30">
        <f>IF('1  (Gewichtete) Ziele'!F20="","",'1  (Gewichtete) Ziele'!F20)</f>
      </c>
      <c r="G20" s="153"/>
      <c r="H20" s="190"/>
      <c r="I20" s="215">
        <f t="shared" si="0"/>
      </c>
      <c r="K20" s="106">
        <f>IF('4  Mess-Plan'!G20="Summe","Summe",IF('4  Mess-Plan'!G20="","","Durchschnitt =&gt; (Summe/Anzahl Monate) * x Monate"))</f>
      </c>
      <c r="M20" s="184">
        <v>12</v>
      </c>
    </row>
    <row r="21" spans="1:13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f>'1  (Gewichtete) Ziele'!C21</f>
        <v>19</v>
      </c>
      <c r="D21" s="16">
        <f>IF('1  (Gewichtete) Ziele'!D21="","",'1  (Gewichtete) Ziele'!D21)</f>
      </c>
      <c r="E21" s="99">
        <f>IF('5 Aktuelle Messung'!E21="","",IF(K21="Summe",'5 Aktuelle Messung'!E21,'5 Aktuelle Messung'!E21/('5 Aktuelle Messung'!K21)*M21))</f>
      </c>
      <c r="F21" s="30">
        <f>IF('1  (Gewichtete) Ziele'!F21="","",'1  (Gewichtete) Ziele'!F21)</f>
      </c>
      <c r="G21" s="143"/>
      <c r="H21" s="190"/>
      <c r="I21" s="213">
        <f t="shared" si="0"/>
      </c>
      <c r="K21" s="106">
        <f>IF('4  Mess-Plan'!G21="Summe","Summe",IF('4  Mess-Plan'!G21="","","Durchschnitt =&gt; (Summe/Anzahl Monate) * x Monate"))</f>
      </c>
      <c r="M21" s="184">
        <v>12</v>
      </c>
    </row>
    <row r="22" spans="1:13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f>'1  (Gewichtete) Ziele'!C22</f>
        <v>20</v>
      </c>
      <c r="D22" s="21">
        <f>IF('1  (Gewichtete) Ziele'!D22="","",'1  (Gewichtete) Ziele'!D22)</f>
      </c>
      <c r="E22" s="116">
        <f>IF('5 Aktuelle Messung'!E22="","",IF(K22="Summe",'5 Aktuelle Messung'!E22,'5 Aktuelle Messung'!E22/('5 Aktuelle Messung'!K22)*M22))</f>
      </c>
      <c r="F22" s="33">
        <f>IF('1  (Gewichtete) Ziele'!F22="","",'1  (Gewichtete) Ziele'!F22)</f>
      </c>
      <c r="G22" s="145"/>
      <c r="H22" s="191"/>
      <c r="I22" s="214">
        <f t="shared" si="0"/>
      </c>
      <c r="K22" s="106">
        <f>IF('4  Mess-Plan'!G22="Summe","Summe",IF('4  Mess-Plan'!G22="","","Durchschnitt =&gt; (Summe/Anzahl Monate) * x Monate"))</f>
      </c>
      <c r="M22" s="184">
        <v>12</v>
      </c>
    </row>
    <row r="23" ht="3.75" customHeight="1"/>
    <row r="24" spans="1:9" ht="15.75">
      <c r="A24" s="1" t="s">
        <v>32</v>
      </c>
      <c r="B24" s="1"/>
      <c r="C24" s="2"/>
      <c r="D24" s="1"/>
      <c r="E24" s="5"/>
      <c r="F24" s="3"/>
      <c r="G24" s="3"/>
      <c r="H24" s="3"/>
      <c r="I24" s="47"/>
    </row>
    <row r="25" spans="1:9" ht="15.75">
      <c r="A25" s="4"/>
      <c r="B25" s="100"/>
      <c r="C25" s="100"/>
      <c r="D25" s="100"/>
      <c r="E25" s="101"/>
      <c r="F25" s="102"/>
      <c r="G25" s="102"/>
      <c r="H25" s="102"/>
      <c r="I25" s="47"/>
    </row>
    <row r="26" spans="1:9" ht="15.75">
      <c r="A26" s="1"/>
      <c r="B26" s="1"/>
      <c r="C26" s="2"/>
      <c r="D26" s="4"/>
      <c r="E26" s="5"/>
      <c r="F26" s="3"/>
      <c r="G26" s="3"/>
      <c r="H26" s="3"/>
      <c r="I26" s="47"/>
    </row>
    <row r="27" spans="1:9" ht="15.75">
      <c r="A27" s="4"/>
      <c r="B27" s="100"/>
      <c r="C27" s="100"/>
      <c r="D27" s="100"/>
      <c r="E27" s="101"/>
      <c r="F27" s="102"/>
      <c r="G27" s="102"/>
      <c r="H27" s="102"/>
      <c r="I27" s="47"/>
    </row>
    <row r="28" spans="1:9" ht="15.75">
      <c r="A28" s="1"/>
      <c r="B28" s="1"/>
      <c r="C28" s="1"/>
      <c r="D28" s="1"/>
      <c r="E28" s="5"/>
      <c r="F28" s="3"/>
      <c r="G28" s="3"/>
      <c r="H28" s="3"/>
      <c r="I28" s="47"/>
    </row>
    <row r="29" spans="1:9" ht="15.75">
      <c r="A29" s="1"/>
      <c r="B29" s="1"/>
      <c r="C29" s="2"/>
      <c r="D29" s="3"/>
      <c r="E29" s="5"/>
      <c r="F29" s="3"/>
      <c r="G29" s="3"/>
      <c r="H29" s="3"/>
      <c r="I29" s="47"/>
    </row>
    <row r="30" spans="1:9" ht="15.75">
      <c r="A30" s="1"/>
      <c r="B30" s="1"/>
      <c r="C30" s="2"/>
      <c r="D30" s="3"/>
      <c r="E30" s="3"/>
      <c r="F30" s="3"/>
      <c r="G30" s="3"/>
      <c r="H30" s="3"/>
      <c r="I30" s="47"/>
    </row>
    <row r="31" spans="1:9" ht="15.75">
      <c r="A31" s="1"/>
      <c r="B31" s="1"/>
      <c r="C31" s="2"/>
      <c r="D31" s="3"/>
      <c r="E31" s="3"/>
      <c r="F31" s="3"/>
      <c r="G31" s="3"/>
      <c r="H31" s="3"/>
      <c r="I31" s="47"/>
    </row>
  </sheetData>
  <sheetProtection sheet="1" objects="1" scenarios="1"/>
  <mergeCells count="2">
    <mergeCell ref="A1:B1"/>
    <mergeCell ref="C1:I1"/>
  </mergeCells>
  <conditionalFormatting sqref="K3:K22">
    <cfRule type="cellIs" priority="1" dxfId="3" operator="equal" stopIfTrue="1">
      <formula>"Summe"</formula>
    </cfRule>
    <cfRule type="cellIs" priority="2" dxfId="4" operator="equal" stopIfTrue="1">
      <formula>"Durchschnitt =&gt; (Wert/Anzahl Monate) * 12 Monate"</formula>
    </cfRule>
  </conditionalFormatting>
  <printOptions/>
  <pageMargins left="0.7480314960629921" right="0" top="1.1023622047244095" bottom="0.6692913385826772" header="0.5511811023622047" footer="0"/>
  <pageSetup horizontalDpi="600" verticalDpi="600" orientation="landscape" paperSize="9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64"/>
  <sheetViews>
    <sheetView zoomScale="110" zoomScaleNormal="110" workbookViewId="0" topLeftCell="A1">
      <pane xSplit="4" ySplit="2" topLeftCell="E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E3" sqref="E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4.00390625" style="23" bestFit="1" customWidth="1"/>
    <col min="4" max="4" width="45.00390625" style="7" customWidth="1"/>
    <col min="5" max="5" width="9.7109375" style="7" customWidth="1"/>
    <col min="6" max="6" width="8.421875" style="7" customWidth="1"/>
    <col min="7" max="7" width="13.8515625" style="7" bestFit="1" customWidth="1"/>
    <col min="8" max="8" width="14.00390625" style="7" customWidth="1"/>
    <col min="9" max="9" width="32.28125" style="7" customWidth="1"/>
    <col min="10" max="10" width="1.7109375" style="28" customWidth="1"/>
    <col min="11" max="11" width="10.140625" style="7" bestFit="1" customWidth="1"/>
    <col min="12" max="12" width="1.7109375" style="28" customWidth="1"/>
    <col min="13" max="13" width="17.00390625" style="7" bestFit="1" customWidth="1"/>
    <col min="14" max="14" width="12.8515625" style="7" bestFit="1" customWidth="1"/>
    <col min="15" max="30" width="12.7109375" style="7" bestFit="1" customWidth="1"/>
    <col min="31" max="31" width="2.00390625" style="7" customWidth="1"/>
    <col min="32" max="16384" width="11.421875" style="7" customWidth="1"/>
  </cols>
  <sheetData>
    <row r="1" spans="1:13" ht="16.5" thickBot="1">
      <c r="A1" s="263" t="str">
        <f>IF('1  (Gewichtete) Ziele'!A1:B1="","",'1  (Gewichtete) Ziele'!A1:B1)</f>
        <v>Kategorie</v>
      </c>
      <c r="B1" s="264"/>
      <c r="C1" s="260" t="s">
        <v>56</v>
      </c>
      <c r="D1" s="261"/>
      <c r="E1" s="261"/>
      <c r="F1" s="261"/>
      <c r="G1" s="261"/>
      <c r="H1" s="261"/>
      <c r="I1" s="262"/>
      <c r="K1" s="7" t="s">
        <v>67</v>
      </c>
      <c r="M1" s="112" t="s">
        <v>65</v>
      </c>
    </row>
    <row r="2" spans="1:13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12" t="str">
        <f>'1  (Gewichtete) Ziele'!D2</f>
        <v>Kurz-Beschreibung</v>
      </c>
      <c r="E2" s="6" t="s">
        <v>56</v>
      </c>
      <c r="F2" s="49" t="str">
        <f>'1  (Gewichtete) Ziele'!F2</f>
        <v>Dim</v>
      </c>
      <c r="G2" s="48" t="s">
        <v>23</v>
      </c>
      <c r="H2" s="49" t="s">
        <v>9</v>
      </c>
      <c r="I2" s="12" t="s">
        <v>64</v>
      </c>
      <c r="K2" s="7" t="s">
        <v>57</v>
      </c>
      <c r="M2" s="112" t="s">
        <v>66</v>
      </c>
    </row>
    <row r="3" spans="1:13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f>'1  (Gewichtete) Ziele'!C3</f>
        <v>1</v>
      </c>
      <c r="D3" s="16">
        <f>IF('1  (Gewichtete) Ziele'!D3="","",'1  (Gewichtete) Ziele'!D3)</f>
      </c>
      <c r="E3" s="234"/>
      <c r="F3" s="88">
        <f>IF('1  (Gewichtete) Ziele'!F3="","",'1  (Gewichtete) Ziele'!F3)</f>
      </c>
      <c r="G3" s="218">
        <f aca="true" ca="1" t="shared" si="0" ref="G3:G22">IF(M3="",TODAY(),M3)</f>
        <v>39080</v>
      </c>
      <c r="H3" s="69"/>
      <c r="I3" s="113"/>
      <c r="K3" s="186">
        <f>(MONTH(G3))</f>
        <v>12</v>
      </c>
      <c r="M3" s="185"/>
    </row>
    <row r="4" spans="1:13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f>'1  (Gewichtete) Ziele'!C4</f>
        <v>2</v>
      </c>
      <c r="D4" s="16">
        <f>IF('1  (Gewichtete) Ziele'!D4="","",'1  (Gewichtete) Ziele'!D4)</f>
      </c>
      <c r="E4" s="235"/>
      <c r="F4" s="88">
        <f>IF('1  (Gewichtete) Ziele'!F4="","",'1  (Gewichtete) Ziele'!F4)</f>
      </c>
      <c r="G4" s="218">
        <f ca="1" t="shared" si="0"/>
        <v>39080</v>
      </c>
      <c r="H4" s="69"/>
      <c r="I4" s="114"/>
      <c r="K4" s="186">
        <f aca="true" t="shared" si="1" ref="K4:K22">(MONTH(G4))</f>
        <v>12</v>
      </c>
      <c r="M4" s="185"/>
    </row>
    <row r="5" spans="1:13" ht="15.75">
      <c r="A5" s="13">
        <f>IF('1  (Gewichtete) Ziele'!A5="","",'1  (Gewichtete) Ziele'!A5)</f>
      </c>
      <c r="B5" s="14">
        <f>IF('1  (Gewichtete) Ziele'!B5="","",'1  (Gewichtete) Ziele'!B5)</f>
      </c>
      <c r="C5" s="17">
        <f>'1  (Gewichtete) Ziele'!C5</f>
        <v>3</v>
      </c>
      <c r="D5" s="16">
        <f>IF('1  (Gewichtete) Ziele'!D5="","",'1  (Gewichtete) Ziele'!D5)</f>
      </c>
      <c r="E5" s="236"/>
      <c r="F5" s="88">
        <f>IF('1  (Gewichtete) Ziele'!F5="","",'1  (Gewichtete) Ziele'!F5)</f>
      </c>
      <c r="G5" s="218">
        <f ca="1" t="shared" si="0"/>
        <v>39080</v>
      </c>
      <c r="H5" s="69"/>
      <c r="I5" s="114"/>
      <c r="K5" s="186">
        <f t="shared" si="1"/>
        <v>12</v>
      </c>
      <c r="M5" s="185"/>
    </row>
    <row r="6" spans="1:13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f>'1  (Gewichtete) Ziele'!C6</f>
        <v>4</v>
      </c>
      <c r="D6" s="16">
        <f>IF('1  (Gewichtete) Ziele'!D6="","",'1  (Gewichtete) Ziele'!D6)</f>
      </c>
      <c r="E6" s="236"/>
      <c r="F6" s="88">
        <f>IF('1  (Gewichtete) Ziele'!F6="","",'1  (Gewichtete) Ziele'!F6)</f>
      </c>
      <c r="G6" s="218">
        <f ca="1" t="shared" si="0"/>
        <v>39080</v>
      </c>
      <c r="H6" s="69"/>
      <c r="I6" s="114"/>
      <c r="K6" s="186">
        <f t="shared" si="1"/>
        <v>12</v>
      </c>
      <c r="M6" s="185"/>
    </row>
    <row r="7" spans="1:13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f>'1  (Gewichtete) Ziele'!C7</f>
        <v>5</v>
      </c>
      <c r="D7" s="21">
        <f>IF('1  (Gewichtete) Ziele'!D7="","",'1  (Gewichtete) Ziele'!D7)</f>
      </c>
      <c r="E7" s="237"/>
      <c r="F7" s="89">
        <f>IF('1  (Gewichtete) Ziele'!F7="","",'1  (Gewichtete) Ziele'!F7)</f>
      </c>
      <c r="G7" s="219">
        <f ca="1" t="shared" si="0"/>
        <v>39080</v>
      </c>
      <c r="H7" s="76"/>
      <c r="I7" s="115"/>
      <c r="K7" s="186">
        <f t="shared" si="1"/>
        <v>12</v>
      </c>
      <c r="M7" s="185"/>
    </row>
    <row r="8" spans="1:13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f>'1  (Gewichtete) Ziele'!C8</f>
        <v>6</v>
      </c>
      <c r="D8" s="16">
        <f>IF('1  (Gewichtete) Ziele'!D8="","",'1  (Gewichtete) Ziele'!D8)</f>
      </c>
      <c r="E8" s="236"/>
      <c r="F8" s="88">
        <f>IF('1  (Gewichtete) Ziele'!F8="","",'1  (Gewichtete) Ziele'!F8)</f>
      </c>
      <c r="G8" s="218">
        <f ca="1" t="shared" si="0"/>
        <v>39080</v>
      </c>
      <c r="H8" s="69"/>
      <c r="I8" s="114"/>
      <c r="K8" s="186">
        <f t="shared" si="1"/>
        <v>12</v>
      </c>
      <c r="M8" s="185"/>
    </row>
    <row r="9" spans="1:13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f>'1  (Gewichtete) Ziele'!C9</f>
        <v>7</v>
      </c>
      <c r="D9" s="16">
        <f>IF('1  (Gewichtete) Ziele'!D9="","",'1  (Gewichtete) Ziele'!D9)</f>
      </c>
      <c r="E9" s="236"/>
      <c r="F9" s="88">
        <f>IF('1  (Gewichtete) Ziele'!F9="","",'1  (Gewichtete) Ziele'!F9)</f>
      </c>
      <c r="G9" s="218">
        <f ca="1" t="shared" si="0"/>
        <v>39080</v>
      </c>
      <c r="H9" s="69"/>
      <c r="I9" s="114"/>
      <c r="K9" s="186">
        <f t="shared" si="1"/>
        <v>12</v>
      </c>
      <c r="M9" s="185"/>
    </row>
    <row r="10" spans="1:13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f>'1  (Gewichtete) Ziele'!C10</f>
        <v>8</v>
      </c>
      <c r="D10" s="16">
        <f>IF('1  (Gewichtete) Ziele'!D10="","",'1  (Gewichtete) Ziele'!D10)</f>
      </c>
      <c r="E10" s="235"/>
      <c r="F10" s="88">
        <f>IF('1  (Gewichtete) Ziele'!F10="","",'1  (Gewichtete) Ziele'!F10)</f>
      </c>
      <c r="G10" s="218">
        <f ca="1" t="shared" si="0"/>
        <v>39080</v>
      </c>
      <c r="H10" s="69"/>
      <c r="I10" s="114"/>
      <c r="K10" s="186">
        <f t="shared" si="1"/>
        <v>12</v>
      </c>
      <c r="M10" s="185"/>
    </row>
    <row r="11" spans="1:13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f>'1  (Gewichtete) Ziele'!C11</f>
        <v>9</v>
      </c>
      <c r="D11" s="16">
        <f>IF('1  (Gewichtete) Ziele'!D11="","",'1  (Gewichtete) Ziele'!D11)</f>
      </c>
      <c r="E11" s="235"/>
      <c r="F11" s="88">
        <f>IF('1  (Gewichtete) Ziele'!F11="","",'1  (Gewichtete) Ziele'!F11)</f>
      </c>
      <c r="G11" s="218">
        <f ca="1" t="shared" si="0"/>
        <v>39080</v>
      </c>
      <c r="H11" s="69"/>
      <c r="I11" s="114"/>
      <c r="K11" s="186">
        <f t="shared" si="1"/>
        <v>12</v>
      </c>
      <c r="M11" s="185"/>
    </row>
    <row r="12" spans="1:13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f>'1  (Gewichtete) Ziele'!C12</f>
        <v>10</v>
      </c>
      <c r="D12" s="21">
        <f>IF('1  (Gewichtete) Ziele'!D12="","",'1  (Gewichtete) Ziele'!D12)</f>
      </c>
      <c r="E12" s="238"/>
      <c r="F12" s="89">
        <f>IF('1  (Gewichtete) Ziele'!F12="","",'1  (Gewichtete) Ziele'!F12)</f>
      </c>
      <c r="G12" s="219">
        <f ca="1" t="shared" si="0"/>
        <v>39080</v>
      </c>
      <c r="H12" s="76"/>
      <c r="I12" s="115"/>
      <c r="K12" s="186">
        <f t="shared" si="1"/>
        <v>12</v>
      </c>
      <c r="M12" s="185"/>
    </row>
    <row r="13" spans="1:13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f>'1  (Gewichtete) Ziele'!C13</f>
        <v>11</v>
      </c>
      <c r="D13" s="16">
        <f>IF('1  (Gewichtete) Ziele'!D13="","",'1  (Gewichtete) Ziele'!D13)</f>
      </c>
      <c r="E13" s="239"/>
      <c r="F13" s="88">
        <f>IF('1  (Gewichtete) Ziele'!F13="","",'1  (Gewichtete) Ziele'!F13)</f>
      </c>
      <c r="G13" s="218">
        <f ca="1" t="shared" si="0"/>
        <v>39080</v>
      </c>
      <c r="H13" s="69"/>
      <c r="I13" s="114"/>
      <c r="K13" s="186">
        <f t="shared" si="1"/>
        <v>12</v>
      </c>
      <c r="M13" s="185"/>
    </row>
    <row r="14" spans="1:13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f>'1  (Gewichtete) Ziele'!C14</f>
        <v>12</v>
      </c>
      <c r="D14" s="16">
        <f>IF('1  (Gewichtete) Ziele'!D14="","",'1  (Gewichtete) Ziele'!D14)</f>
      </c>
      <c r="E14" s="240"/>
      <c r="F14" s="88">
        <f>IF('1  (Gewichtete) Ziele'!F14="","",'1  (Gewichtete) Ziele'!F14)</f>
      </c>
      <c r="G14" s="218">
        <f ca="1" t="shared" si="0"/>
        <v>39080</v>
      </c>
      <c r="H14" s="69"/>
      <c r="I14" s="114"/>
      <c r="K14" s="186">
        <f t="shared" si="1"/>
        <v>12</v>
      </c>
      <c r="M14" s="185"/>
    </row>
    <row r="15" spans="1:13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f>'1  (Gewichtete) Ziele'!C15</f>
        <v>13</v>
      </c>
      <c r="D15" s="16">
        <f>IF('1  (Gewichtete) Ziele'!D15="","",'1  (Gewichtete) Ziele'!D15)</f>
      </c>
      <c r="E15" s="239"/>
      <c r="F15" s="88">
        <f>IF('1  (Gewichtete) Ziele'!F15="","",'1  (Gewichtete) Ziele'!F15)</f>
      </c>
      <c r="G15" s="218">
        <f ca="1" t="shared" si="0"/>
        <v>39080</v>
      </c>
      <c r="H15" s="69"/>
      <c r="I15" s="114"/>
      <c r="K15" s="186">
        <f t="shared" si="1"/>
        <v>12</v>
      </c>
      <c r="M15" s="185"/>
    </row>
    <row r="16" spans="1:13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f>'1  (Gewichtete) Ziele'!C16</f>
        <v>14</v>
      </c>
      <c r="D16" s="16">
        <f>IF('1  (Gewichtete) Ziele'!D16="","",'1  (Gewichtete) Ziele'!D16)</f>
      </c>
      <c r="E16" s="239"/>
      <c r="F16" s="88">
        <f>IF('1  (Gewichtete) Ziele'!F16="","",'1  (Gewichtete) Ziele'!F16)</f>
      </c>
      <c r="G16" s="218">
        <f ca="1" t="shared" si="0"/>
        <v>39080</v>
      </c>
      <c r="H16" s="69"/>
      <c r="I16" s="114"/>
      <c r="K16" s="186">
        <f t="shared" si="1"/>
        <v>12</v>
      </c>
      <c r="M16" s="185"/>
    </row>
    <row r="17" spans="1:13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f>'1  (Gewichtete) Ziele'!C17</f>
        <v>15</v>
      </c>
      <c r="D17" s="21">
        <f>IF('1  (Gewichtete) Ziele'!D17="","",'1  (Gewichtete) Ziele'!D17)</f>
      </c>
      <c r="E17" s="237"/>
      <c r="F17" s="89">
        <f>IF('1  (Gewichtete) Ziele'!F17="","",'1  (Gewichtete) Ziele'!F17)</f>
      </c>
      <c r="G17" s="219">
        <f ca="1" t="shared" si="0"/>
        <v>39080</v>
      </c>
      <c r="H17" s="76"/>
      <c r="I17" s="115"/>
      <c r="K17" s="186">
        <f t="shared" si="1"/>
        <v>12</v>
      </c>
      <c r="M17" s="185"/>
    </row>
    <row r="18" spans="1:13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f>'1  (Gewichtete) Ziele'!C18</f>
        <v>16</v>
      </c>
      <c r="D18" s="16">
        <f>IF('1  (Gewichtete) Ziele'!D18="","",'1  (Gewichtete) Ziele'!D18)</f>
      </c>
      <c r="E18" s="241"/>
      <c r="F18" s="88">
        <f>IF('1  (Gewichtete) Ziele'!F18="","",'1  (Gewichtete) Ziele'!F18)</f>
      </c>
      <c r="G18" s="218">
        <f ca="1" t="shared" si="0"/>
        <v>39080</v>
      </c>
      <c r="H18" s="69"/>
      <c r="I18" s="114"/>
      <c r="K18" s="186">
        <f t="shared" si="1"/>
        <v>12</v>
      </c>
      <c r="M18" s="185"/>
    </row>
    <row r="19" spans="1:13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f>'1  (Gewichtete) Ziele'!C19</f>
        <v>17</v>
      </c>
      <c r="D19" s="16">
        <f>IF('1  (Gewichtete) Ziele'!D19="","",'1  (Gewichtete) Ziele'!D19)</f>
      </c>
      <c r="E19" s="236"/>
      <c r="F19" s="88">
        <f>IF('1  (Gewichtete) Ziele'!F19="","",'1  (Gewichtete) Ziele'!F19)</f>
      </c>
      <c r="G19" s="218">
        <f ca="1" t="shared" si="0"/>
        <v>39080</v>
      </c>
      <c r="H19" s="69"/>
      <c r="I19" s="114"/>
      <c r="K19" s="186">
        <f t="shared" si="1"/>
        <v>12</v>
      </c>
      <c r="M19" s="185"/>
    </row>
    <row r="20" spans="1:13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f>'1  (Gewichtete) Ziele'!C20</f>
        <v>18</v>
      </c>
      <c r="D20" s="16">
        <f>IF('1  (Gewichtete) Ziele'!D20="","",'1  (Gewichtete) Ziele'!D20)</f>
      </c>
      <c r="E20" s="236"/>
      <c r="F20" s="88">
        <f>IF('1  (Gewichtete) Ziele'!F20="","",'1  (Gewichtete) Ziele'!F20)</f>
      </c>
      <c r="G20" s="218">
        <f ca="1" t="shared" si="0"/>
        <v>39080</v>
      </c>
      <c r="H20" s="69"/>
      <c r="I20" s="114"/>
      <c r="K20" s="186">
        <f t="shared" si="1"/>
        <v>12</v>
      </c>
      <c r="M20" s="185"/>
    </row>
    <row r="21" spans="1:13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f>'1  (Gewichtete) Ziele'!C21</f>
        <v>19</v>
      </c>
      <c r="D21" s="16">
        <f>IF('1  (Gewichtete) Ziele'!D21="","",'1  (Gewichtete) Ziele'!D21)</f>
      </c>
      <c r="E21" s="236"/>
      <c r="F21" s="88">
        <f>IF('1  (Gewichtete) Ziele'!F21="","",'1  (Gewichtete) Ziele'!F21)</f>
      </c>
      <c r="G21" s="218">
        <f ca="1" t="shared" si="0"/>
        <v>39080</v>
      </c>
      <c r="H21" s="69"/>
      <c r="I21" s="114"/>
      <c r="K21" s="186">
        <f t="shared" si="1"/>
        <v>12</v>
      </c>
      <c r="M21" s="185"/>
    </row>
    <row r="22" spans="1:13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f>'1  (Gewichtete) Ziele'!C22</f>
        <v>20</v>
      </c>
      <c r="D22" s="21">
        <f>IF('1  (Gewichtete) Ziele'!D22="","",'1  (Gewichtete) Ziele'!D22)</f>
      </c>
      <c r="E22" s="237"/>
      <c r="F22" s="89">
        <f>IF('1  (Gewichtete) Ziele'!F22="","",'1  (Gewichtete) Ziele'!F22)</f>
      </c>
      <c r="G22" s="219">
        <f ca="1" t="shared" si="0"/>
        <v>39080</v>
      </c>
      <c r="H22" s="76"/>
      <c r="I22" s="115"/>
      <c r="K22" s="186">
        <f t="shared" si="1"/>
        <v>12</v>
      </c>
      <c r="M22" s="185"/>
    </row>
    <row r="23" ht="3.75" customHeight="1"/>
    <row r="24" spans="1:5" ht="15.75">
      <c r="A24" s="22" t="s">
        <v>32</v>
      </c>
      <c r="C24" s="23">
        <v>1</v>
      </c>
      <c r="D24" s="22" t="s">
        <v>78</v>
      </c>
      <c r="E24" s="41"/>
    </row>
    <row r="25" spans="1:5" ht="15.75">
      <c r="A25" s="34"/>
      <c r="C25" s="22"/>
      <c r="D25" s="22" t="s">
        <v>79</v>
      </c>
      <c r="E25" s="41"/>
    </row>
    <row r="26" spans="1:5" ht="15.75">
      <c r="A26" s="34"/>
      <c r="C26" s="22"/>
      <c r="D26" s="22"/>
      <c r="E26" s="41"/>
    </row>
    <row r="27" spans="3:5" ht="15.75">
      <c r="C27" s="22"/>
      <c r="D27" s="22"/>
      <c r="E27" s="41"/>
    </row>
    <row r="28" spans="3:5" ht="15.75">
      <c r="C28" s="22"/>
      <c r="D28" s="22"/>
      <c r="E28" s="41"/>
    </row>
    <row r="29" ht="15.75">
      <c r="E29" s="41"/>
    </row>
    <row r="31" ht="15.75">
      <c r="D31" s="23" t="s">
        <v>84</v>
      </c>
    </row>
    <row r="32" ht="15.75">
      <c r="D32" s="41" t="s">
        <v>85</v>
      </c>
    </row>
    <row r="33" ht="15.75">
      <c r="D33" s="41" t="s">
        <v>99</v>
      </c>
    </row>
    <row r="34" ht="15.75">
      <c r="D34" s="41"/>
    </row>
    <row r="35" ht="15.75">
      <c r="A35" s="7" t="s">
        <v>103</v>
      </c>
    </row>
    <row r="36" spans="1:9" ht="16.5" thickBot="1">
      <c r="A36" s="223" t="s">
        <v>100</v>
      </c>
      <c r="E36" s="221" t="s">
        <v>101</v>
      </c>
      <c r="F36" s="224" t="s">
        <v>21</v>
      </c>
      <c r="G36" s="7" t="s">
        <v>102</v>
      </c>
      <c r="I36" s="7" t="s">
        <v>72</v>
      </c>
    </row>
    <row r="37" spans="2:9" ht="15.75">
      <c r="B37" s="90">
        <f>IF(D37="","","von Nr")</f>
      </c>
      <c r="C37" s="4"/>
      <c r="D37" s="135"/>
      <c r="E37" s="229"/>
      <c r="F37" s="139"/>
      <c r="G37" s="225"/>
      <c r="H37" s="225"/>
      <c r="I37" s="225"/>
    </row>
    <row r="38" spans="2:9" ht="15.75">
      <c r="B38" s="90">
        <f>IF(D38="","","von Nr")</f>
      </c>
      <c r="C38" s="4"/>
      <c r="D38" s="136"/>
      <c r="E38" s="230"/>
      <c r="F38" s="140"/>
      <c r="G38" s="225"/>
      <c r="H38" s="225"/>
      <c r="I38" s="225"/>
    </row>
    <row r="39" spans="2:9" ht="15.75">
      <c r="B39" s="90">
        <f>IF(D39="","","von Nr")</f>
      </c>
      <c r="C39" s="4"/>
      <c r="D39" s="137"/>
      <c r="E39" s="222"/>
      <c r="F39" s="141"/>
      <c r="G39" s="225"/>
      <c r="H39" s="225"/>
      <c r="I39" s="225"/>
    </row>
    <row r="40" spans="2:9" ht="15.75">
      <c r="B40" s="90">
        <f>IF(D40="","","von Nr")</f>
      </c>
      <c r="C40" s="4"/>
      <c r="D40" s="137"/>
      <c r="E40" s="222"/>
      <c r="F40" s="141"/>
      <c r="G40" s="225"/>
      <c r="H40" s="225"/>
      <c r="I40" s="225"/>
    </row>
    <row r="41" spans="1:9" ht="15.75">
      <c r="A41" s="223"/>
      <c r="B41" s="90">
        <f aca="true" t="shared" si="2" ref="B41:B55">IF(E41="","","von Nr")</f>
      </c>
      <c r="C41" s="4"/>
      <c r="D41" s="137"/>
      <c r="E41" s="231"/>
      <c r="F41" s="141"/>
      <c r="G41" s="225"/>
      <c r="H41" s="225"/>
      <c r="I41" s="225"/>
    </row>
    <row r="42" spans="1:9" ht="15.75">
      <c r="A42" s="223"/>
      <c r="B42" s="90">
        <f t="shared" si="2"/>
      </c>
      <c r="C42" s="4"/>
      <c r="D42" s="137"/>
      <c r="E42" s="231"/>
      <c r="F42" s="141"/>
      <c r="G42" s="225"/>
      <c r="H42" s="225"/>
      <c r="I42" s="225"/>
    </row>
    <row r="43" spans="1:9" ht="15.75">
      <c r="A43" s="223"/>
      <c r="B43" s="90">
        <f t="shared" si="2"/>
      </c>
      <c r="C43" s="4"/>
      <c r="D43" s="137"/>
      <c r="E43" s="231"/>
      <c r="F43" s="141"/>
      <c r="G43" s="225"/>
      <c r="H43" s="225"/>
      <c r="I43" s="225"/>
    </row>
    <row r="44" spans="1:9" ht="15.75">
      <c r="A44" s="223"/>
      <c r="B44" s="90">
        <f t="shared" si="2"/>
      </c>
      <c r="C44" s="4"/>
      <c r="D44" s="137"/>
      <c r="E44" s="231"/>
      <c r="F44" s="141"/>
      <c r="G44" s="225"/>
      <c r="H44" s="225"/>
      <c r="I44" s="225"/>
    </row>
    <row r="45" spans="1:9" ht="15.75">
      <c r="A45" s="223">
        <f>IF(D45="","","von Nr")</f>
      </c>
      <c r="B45" s="90">
        <f t="shared" si="2"/>
      </c>
      <c r="C45" s="4"/>
      <c r="D45" s="137"/>
      <c r="E45" s="220"/>
      <c r="F45" s="141"/>
      <c r="G45" s="225"/>
      <c r="H45" s="225"/>
      <c r="I45" s="225"/>
    </row>
    <row r="46" spans="1:9" ht="15.75">
      <c r="A46" s="223"/>
      <c r="B46" s="90">
        <f t="shared" si="2"/>
      </c>
      <c r="C46" s="4"/>
      <c r="D46" s="137"/>
      <c r="E46" s="222"/>
      <c r="F46" s="141"/>
      <c r="G46" s="225"/>
      <c r="H46" s="225"/>
      <c r="I46" s="225"/>
    </row>
    <row r="47" spans="1:9" ht="15.75">
      <c r="A47" s="223"/>
      <c r="B47" s="90">
        <f t="shared" si="2"/>
      </c>
      <c r="C47" s="4"/>
      <c r="D47" s="137"/>
      <c r="E47" s="222"/>
      <c r="F47" s="141"/>
      <c r="G47" s="225"/>
      <c r="H47" s="225"/>
      <c r="I47" s="225"/>
    </row>
    <row r="48" spans="1:9" ht="15.75">
      <c r="A48" s="223"/>
      <c r="B48" s="90">
        <f t="shared" si="2"/>
      </c>
      <c r="C48" s="4"/>
      <c r="D48" s="137"/>
      <c r="E48" s="222"/>
      <c r="F48" s="141"/>
      <c r="G48" s="225"/>
      <c r="H48" s="225"/>
      <c r="I48" s="225"/>
    </row>
    <row r="49" spans="1:9" ht="15.75">
      <c r="A49" s="223"/>
      <c r="B49" s="90">
        <f t="shared" si="2"/>
      </c>
      <c r="C49" s="4"/>
      <c r="D49" s="137"/>
      <c r="E49" s="220"/>
      <c r="F49" s="141"/>
      <c r="G49" s="225"/>
      <c r="H49" s="225"/>
      <c r="I49" s="225"/>
    </row>
    <row r="50" spans="1:9" ht="15.75">
      <c r="A50" s="223"/>
      <c r="B50" s="90">
        <f t="shared" si="2"/>
      </c>
      <c r="C50" s="4"/>
      <c r="D50" s="137"/>
      <c r="E50" s="220"/>
      <c r="F50" s="141"/>
      <c r="G50" s="225"/>
      <c r="H50" s="225"/>
      <c r="I50" s="225"/>
    </row>
    <row r="51" spans="1:9" ht="15.75">
      <c r="A51" s="223"/>
      <c r="B51" s="90">
        <f t="shared" si="2"/>
      </c>
      <c r="C51" s="4"/>
      <c r="D51" s="137"/>
      <c r="E51" s="222"/>
      <c r="F51" s="141"/>
      <c r="G51" s="225"/>
      <c r="H51" s="225"/>
      <c r="I51" s="225"/>
    </row>
    <row r="52" spans="1:9" ht="15.75">
      <c r="A52" s="223"/>
      <c r="B52" s="90">
        <f t="shared" si="2"/>
      </c>
      <c r="C52" s="4"/>
      <c r="D52" s="137"/>
      <c r="E52" s="232"/>
      <c r="F52" s="141"/>
      <c r="G52" s="225"/>
      <c r="H52" s="225"/>
      <c r="I52" s="225"/>
    </row>
    <row r="53" spans="1:9" ht="15.75">
      <c r="A53" s="223"/>
      <c r="B53" s="90">
        <f t="shared" si="2"/>
      </c>
      <c r="C53" s="4"/>
      <c r="D53" s="137"/>
      <c r="E53" s="222"/>
      <c r="F53" s="141"/>
      <c r="G53" s="225"/>
      <c r="H53" s="225"/>
      <c r="I53" s="225"/>
    </row>
    <row r="54" spans="1:9" ht="15.75">
      <c r="A54" s="223"/>
      <c r="B54" s="90">
        <f t="shared" si="2"/>
      </c>
      <c r="C54" s="4"/>
      <c r="D54" s="137"/>
      <c r="E54" s="220"/>
      <c r="F54" s="141"/>
      <c r="G54" s="225"/>
      <c r="H54" s="225"/>
      <c r="I54" s="225"/>
    </row>
    <row r="55" spans="1:9" ht="15.75">
      <c r="A55" s="223"/>
      <c r="B55" s="90">
        <f t="shared" si="2"/>
      </c>
      <c r="C55" s="4"/>
      <c r="D55" s="137"/>
      <c r="E55" s="222"/>
      <c r="F55" s="141"/>
      <c r="G55" s="225"/>
      <c r="H55" s="225"/>
      <c r="I55" s="225"/>
    </row>
    <row r="56" spans="1:9" ht="15.75">
      <c r="A56" s="223"/>
      <c r="B56" s="90">
        <f>IF(D56="","","von Nr")</f>
      </c>
      <c r="C56" s="4"/>
      <c r="D56" s="137"/>
      <c r="E56" s="222"/>
      <c r="F56" s="141"/>
      <c r="G56" s="225"/>
      <c r="H56" s="225"/>
      <c r="I56" s="225"/>
    </row>
    <row r="57" spans="1:9" ht="15.75">
      <c r="A57" s="223"/>
      <c r="B57" s="90">
        <f>IF(D57="","","von Nr")</f>
      </c>
      <c r="C57" s="4"/>
      <c r="D57" s="137"/>
      <c r="E57" s="220"/>
      <c r="F57" s="141"/>
      <c r="G57" s="225"/>
      <c r="H57" s="225"/>
      <c r="I57" s="225"/>
    </row>
    <row r="58" spans="1:9" ht="15.75">
      <c r="A58" s="223"/>
      <c r="B58" s="90">
        <f>IF(D58="","","von Nr")</f>
      </c>
      <c r="C58" s="4"/>
      <c r="D58" s="137"/>
      <c r="E58" s="233"/>
      <c r="F58" s="141"/>
      <c r="G58" s="225"/>
      <c r="H58" s="225"/>
      <c r="I58" s="225"/>
    </row>
    <row r="59" spans="1:9" ht="15.75">
      <c r="A59" s="223"/>
      <c r="B59" s="90">
        <f>IF(D59="","","von Nr")</f>
      </c>
      <c r="C59" s="4"/>
      <c r="D59" s="137"/>
      <c r="E59" s="220"/>
      <c r="F59" s="141"/>
      <c r="G59" s="225"/>
      <c r="H59" s="225"/>
      <c r="I59" s="225"/>
    </row>
    <row r="60" spans="1:9" ht="15.75">
      <c r="A60" s="223"/>
      <c r="B60" s="90">
        <f>IF(D60="","","von Nr")</f>
      </c>
      <c r="C60" s="4"/>
      <c r="D60" s="137"/>
      <c r="E60" s="222"/>
      <c r="F60" s="141"/>
      <c r="G60" s="225"/>
      <c r="H60" s="225"/>
      <c r="I60" s="225"/>
    </row>
    <row r="61" spans="1:9" ht="15.75">
      <c r="A61" s="223"/>
      <c r="B61" s="90">
        <f>IF(E61="","","von Nr")</f>
      </c>
      <c r="C61" s="4"/>
      <c r="D61" s="137"/>
      <c r="E61" s="222"/>
      <c r="F61" s="141"/>
      <c r="G61" s="225"/>
      <c r="H61" s="225"/>
      <c r="I61" s="225"/>
    </row>
    <row r="62" spans="1:9" ht="15.75">
      <c r="A62" s="223"/>
      <c r="B62" s="90">
        <f>IF(E62="","","von Nr")</f>
      </c>
      <c r="C62" s="4"/>
      <c r="D62" s="137"/>
      <c r="E62" s="222"/>
      <c r="F62" s="141"/>
      <c r="G62" s="225"/>
      <c r="H62" s="225"/>
      <c r="I62" s="225"/>
    </row>
    <row r="63" spans="1:9" ht="15.75">
      <c r="A63" s="223"/>
      <c r="B63" s="90">
        <f>IF(E63="","","von Nr")</f>
      </c>
      <c r="C63" s="4"/>
      <c r="D63" s="137"/>
      <c r="E63" s="222"/>
      <c r="F63" s="141"/>
      <c r="G63" s="225"/>
      <c r="H63" s="225"/>
      <c r="I63" s="225"/>
    </row>
    <row r="64" spans="1:9" ht="16.5" thickBot="1">
      <c r="A64" s="223"/>
      <c r="B64" s="90">
        <f>IF(E64="","","von Nr")</f>
      </c>
      <c r="C64" s="4"/>
      <c r="D64" s="138"/>
      <c r="E64" s="228"/>
      <c r="F64" s="142"/>
      <c r="G64" s="225"/>
      <c r="H64" s="225"/>
      <c r="I64" s="225"/>
    </row>
  </sheetData>
  <sheetProtection sheet="1" objects="1" scenarios="1"/>
  <mergeCells count="2">
    <mergeCell ref="A1:B1"/>
    <mergeCell ref="C1:I1"/>
  </mergeCells>
  <conditionalFormatting sqref="G3:G22">
    <cfRule type="cellIs" priority="1" dxfId="0" operator="notEqual" stopIfTrue="1">
      <formula>TODAY()</formula>
    </cfRule>
  </conditionalFormatting>
  <conditionalFormatting sqref="E37:E63">
    <cfRule type="cellIs" priority="2" dxfId="5" operator="equal" stopIfTrue="1">
      <formula>""</formula>
    </cfRule>
    <cfRule type="cellIs" priority="3" dxfId="6" operator="notEqual" stopIfTrue="1">
      <formula>""</formula>
    </cfRule>
  </conditionalFormatting>
  <conditionalFormatting sqref="C37:C64">
    <cfRule type="cellIs" priority="4" dxfId="7" operator="notEqual" stopIfTrue="1">
      <formula>""</formula>
    </cfRule>
    <cfRule type="cellIs" priority="5" dxfId="5" operator="equal" stopIfTrue="1">
      <formula>""</formula>
    </cfRule>
  </conditionalFormatting>
  <printOptions/>
  <pageMargins left="0.7480314960629921" right="0" top="1.1023622047244095" bottom="0.6692913385826772" header="0.5511811023622047" footer="0"/>
  <pageSetup fitToHeight="1" fitToWidth="1" horizontalDpi="600" verticalDpi="600" orientation="landscape" paperSize="9" scale="97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135" zoomScaleNormal="135" workbookViewId="0" topLeftCell="A1">
      <pane xSplit="4" ySplit="2" topLeftCell="E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E3" sqref="E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7" customWidth="1"/>
    <col min="5" max="5" width="7.8515625" style="7" customWidth="1"/>
    <col min="6" max="6" width="14.00390625" style="7" customWidth="1"/>
    <col min="7" max="7" width="13.421875" style="7" bestFit="1" customWidth="1"/>
    <col min="8" max="8" width="25.140625" style="7" customWidth="1"/>
    <col min="9" max="9" width="14.00390625" style="7" customWidth="1"/>
    <col min="10" max="16384" width="11.421875" style="7" customWidth="1"/>
  </cols>
  <sheetData>
    <row r="1" spans="1:9" ht="16.5" thickBot="1">
      <c r="A1" s="263" t="str">
        <f>IF('1  (Gewichtete) Ziele'!A1:B1="","",'1  (Gewichtete) Ziele'!A1:B1)</f>
        <v>Kategorie</v>
      </c>
      <c r="B1" s="264"/>
      <c r="C1" s="260" t="str">
        <f>'1  (Gewichtete) Ziele'!C1</f>
        <v>Jahres-Ziele</v>
      </c>
      <c r="D1" s="262"/>
      <c r="E1" s="260" t="s">
        <v>29</v>
      </c>
      <c r="F1" s="261"/>
      <c r="G1" s="261"/>
      <c r="H1" s="261"/>
      <c r="I1" s="262"/>
    </row>
    <row r="2" spans="1:9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12" t="str">
        <f>'1  (Gewichtete) Ziele'!D2</f>
        <v>Kurz-Beschreibung</v>
      </c>
      <c r="E2" s="63" t="s">
        <v>6</v>
      </c>
      <c r="F2" s="92" t="s">
        <v>28</v>
      </c>
      <c r="G2" s="62" t="s">
        <v>48</v>
      </c>
      <c r="H2" s="55" t="s">
        <v>60</v>
      </c>
      <c r="I2" s="87" t="s">
        <v>9</v>
      </c>
    </row>
    <row r="3" spans="1:9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f>'1  (Gewichtete) Ziele'!C3</f>
        <v>1</v>
      </c>
      <c r="D3" s="16">
        <f>IF('1  (Gewichtete) Ziele'!D3="","",'1  (Gewichtete) Ziele'!D3)</f>
      </c>
      <c r="E3" s="68"/>
      <c r="F3" s="79"/>
      <c r="G3" s="91"/>
      <c r="H3" s="80"/>
      <c r="I3" s="69"/>
    </row>
    <row r="4" spans="1:9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f>'1  (Gewichtete) Ziele'!C4</f>
        <v>2</v>
      </c>
      <c r="D4" s="16">
        <f>IF('1  (Gewichtete) Ziele'!D4="","",'1  (Gewichtete) Ziele'!D4)</f>
      </c>
      <c r="E4" s="72"/>
      <c r="F4" s="81"/>
      <c r="G4" s="80"/>
      <c r="H4" s="80"/>
      <c r="I4" s="69"/>
    </row>
    <row r="5" spans="1:9" ht="15.75">
      <c r="A5" s="13">
        <f>IF('1  (Gewichtete) Ziele'!A5="","",'1  (Gewichtete) Ziele'!A5)</f>
      </c>
      <c r="B5" s="14">
        <f>IF('1  (Gewichtete) Ziele'!B5="","",'1  (Gewichtete) Ziele'!B5)</f>
      </c>
      <c r="C5" s="17">
        <f>'1  (Gewichtete) Ziele'!C5</f>
        <v>3</v>
      </c>
      <c r="D5" s="16">
        <f>IF('1  (Gewichtete) Ziele'!D5="","",'1  (Gewichtete) Ziele'!D5)</f>
      </c>
      <c r="E5" s="72"/>
      <c r="F5" s="81"/>
      <c r="G5" s="80"/>
      <c r="H5" s="80"/>
      <c r="I5" s="69"/>
    </row>
    <row r="6" spans="1:9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f>'1  (Gewichtete) Ziele'!C6</f>
        <v>4</v>
      </c>
      <c r="D6" s="16">
        <f>IF('1  (Gewichtete) Ziele'!D6="","",'1  (Gewichtete) Ziele'!D6)</f>
      </c>
      <c r="E6" s="72"/>
      <c r="F6" s="81"/>
      <c r="G6" s="80"/>
      <c r="H6" s="80"/>
      <c r="I6" s="69"/>
    </row>
    <row r="7" spans="1:9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f>'1  (Gewichtete) Ziele'!C7</f>
        <v>5</v>
      </c>
      <c r="D7" s="21">
        <f>IF('1  (Gewichtete) Ziele'!D7="","",'1  (Gewichtete) Ziele'!D7)</f>
      </c>
      <c r="E7" s="75"/>
      <c r="F7" s="82"/>
      <c r="G7" s="83"/>
      <c r="H7" s="83"/>
      <c r="I7" s="76"/>
    </row>
    <row r="8" spans="1:9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f>'1  (Gewichtete) Ziele'!C8</f>
        <v>6</v>
      </c>
      <c r="D8" s="16">
        <f>IF('1  (Gewichtete) Ziele'!D8="","",'1  (Gewichtete) Ziele'!D8)</f>
      </c>
      <c r="E8" s="68"/>
      <c r="F8" s="79"/>
      <c r="G8" s="91"/>
      <c r="H8" s="80"/>
      <c r="I8" s="69"/>
    </row>
    <row r="9" spans="1:9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f>'1  (Gewichtete) Ziele'!C9</f>
        <v>7</v>
      </c>
      <c r="D9" s="16">
        <f>IF('1  (Gewichtete) Ziele'!D9="","",'1  (Gewichtete) Ziele'!D9)</f>
      </c>
      <c r="E9" s="72"/>
      <c r="F9" s="81"/>
      <c r="G9" s="80"/>
      <c r="H9" s="80"/>
      <c r="I9" s="69"/>
    </row>
    <row r="10" spans="1:9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f>'1  (Gewichtete) Ziele'!C10</f>
        <v>8</v>
      </c>
      <c r="D10" s="16">
        <f>IF('1  (Gewichtete) Ziele'!D10="","",'1  (Gewichtete) Ziele'!D10)</f>
      </c>
      <c r="E10" s="72"/>
      <c r="F10" s="81"/>
      <c r="G10" s="80"/>
      <c r="H10" s="80"/>
      <c r="I10" s="69"/>
    </row>
    <row r="11" spans="1:9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f>'1  (Gewichtete) Ziele'!C11</f>
        <v>9</v>
      </c>
      <c r="D11" s="16">
        <f>IF('1  (Gewichtete) Ziele'!D11="","",'1  (Gewichtete) Ziele'!D11)</f>
      </c>
      <c r="E11" s="72"/>
      <c r="F11" s="81"/>
      <c r="G11" s="80"/>
      <c r="H11" s="80"/>
      <c r="I11" s="69"/>
    </row>
    <row r="12" spans="1:9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f>'1  (Gewichtete) Ziele'!C12</f>
        <v>10</v>
      </c>
      <c r="D12" s="21">
        <f>IF('1  (Gewichtete) Ziele'!D12="","",'1  (Gewichtete) Ziele'!D12)</f>
      </c>
      <c r="E12" s="75"/>
      <c r="F12" s="82"/>
      <c r="G12" s="83"/>
      <c r="H12" s="83"/>
      <c r="I12" s="76"/>
    </row>
    <row r="13" spans="1:9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f>'1  (Gewichtete) Ziele'!C13</f>
        <v>11</v>
      </c>
      <c r="D13" s="16">
        <f>IF('1  (Gewichtete) Ziele'!D13="","",'1  (Gewichtete) Ziele'!D13)</f>
      </c>
      <c r="E13" s="68"/>
      <c r="F13" s="79"/>
      <c r="G13" s="91"/>
      <c r="H13" s="80"/>
      <c r="I13" s="69"/>
    </row>
    <row r="14" spans="1:9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f>'1  (Gewichtete) Ziele'!C14</f>
        <v>12</v>
      </c>
      <c r="D14" s="16">
        <f>IF('1  (Gewichtete) Ziele'!D14="","",'1  (Gewichtete) Ziele'!D14)</f>
      </c>
      <c r="E14" s="72"/>
      <c r="F14" s="81"/>
      <c r="G14" s="80"/>
      <c r="H14" s="80"/>
      <c r="I14" s="69"/>
    </row>
    <row r="15" spans="1:9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f>'1  (Gewichtete) Ziele'!C15</f>
        <v>13</v>
      </c>
      <c r="D15" s="16">
        <f>IF('1  (Gewichtete) Ziele'!D15="","",'1  (Gewichtete) Ziele'!D15)</f>
      </c>
      <c r="E15" s="72"/>
      <c r="F15" s="81"/>
      <c r="G15" s="80"/>
      <c r="H15" s="80"/>
      <c r="I15" s="69"/>
    </row>
    <row r="16" spans="1:9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f>'1  (Gewichtete) Ziele'!C16</f>
        <v>14</v>
      </c>
      <c r="D16" s="16">
        <f>IF('1  (Gewichtete) Ziele'!D16="","",'1  (Gewichtete) Ziele'!D16)</f>
      </c>
      <c r="E16" s="72"/>
      <c r="F16" s="81"/>
      <c r="G16" s="80"/>
      <c r="H16" s="80"/>
      <c r="I16" s="69"/>
    </row>
    <row r="17" spans="1:9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f>'1  (Gewichtete) Ziele'!C17</f>
        <v>15</v>
      </c>
      <c r="D17" s="21">
        <f>IF('1  (Gewichtete) Ziele'!D17="","",'1  (Gewichtete) Ziele'!D17)</f>
      </c>
      <c r="E17" s="75"/>
      <c r="F17" s="82"/>
      <c r="G17" s="83"/>
      <c r="H17" s="83"/>
      <c r="I17" s="76"/>
    </row>
    <row r="18" spans="1:9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f>'1  (Gewichtete) Ziele'!C18</f>
        <v>16</v>
      </c>
      <c r="D18" s="16">
        <f>IF('1  (Gewichtete) Ziele'!D18="","",'1  (Gewichtete) Ziele'!D18)</f>
      </c>
      <c r="E18" s="68"/>
      <c r="F18" s="79"/>
      <c r="G18" s="91"/>
      <c r="H18" s="80"/>
      <c r="I18" s="69"/>
    </row>
    <row r="19" spans="1:9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f>'1  (Gewichtete) Ziele'!C19</f>
        <v>17</v>
      </c>
      <c r="D19" s="16">
        <f>IF('1  (Gewichtete) Ziele'!D19="","",'1  (Gewichtete) Ziele'!D19)</f>
      </c>
      <c r="E19" s="72"/>
      <c r="F19" s="81"/>
      <c r="G19" s="80"/>
      <c r="H19" s="80"/>
      <c r="I19" s="69"/>
    </row>
    <row r="20" spans="1:9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f>'1  (Gewichtete) Ziele'!C20</f>
        <v>18</v>
      </c>
      <c r="D20" s="16">
        <f>IF('1  (Gewichtete) Ziele'!D20="","",'1  (Gewichtete) Ziele'!D20)</f>
      </c>
      <c r="E20" s="72"/>
      <c r="F20" s="81"/>
      <c r="G20" s="80"/>
      <c r="H20" s="80"/>
      <c r="I20" s="69"/>
    </row>
    <row r="21" spans="1:9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f>'1  (Gewichtete) Ziele'!C21</f>
        <v>19</v>
      </c>
      <c r="D21" s="16">
        <f>IF('1  (Gewichtete) Ziele'!D21="","",'1  (Gewichtete) Ziele'!D21)</f>
      </c>
      <c r="E21" s="72"/>
      <c r="F21" s="81"/>
      <c r="G21" s="80"/>
      <c r="H21" s="80"/>
      <c r="I21" s="69"/>
    </row>
    <row r="22" spans="1:9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f>'1  (Gewichtete) Ziele'!C22</f>
        <v>20</v>
      </c>
      <c r="D22" s="21">
        <f>IF('1  (Gewichtete) Ziele'!D22="","",'1  (Gewichtete) Ziele'!D22)</f>
      </c>
      <c r="E22" s="75"/>
      <c r="F22" s="82"/>
      <c r="G22" s="83"/>
      <c r="H22" s="83"/>
      <c r="I22" s="76"/>
    </row>
    <row r="23" ht="3.75" customHeight="1"/>
    <row r="24" spans="1:8" ht="15.75">
      <c r="A24" s="1" t="s">
        <v>32</v>
      </c>
      <c r="B24" s="1"/>
      <c r="C24" s="2"/>
      <c r="D24" s="1"/>
      <c r="G24" s="3"/>
      <c r="H24" s="3"/>
    </row>
    <row r="25" spans="1:8" ht="15.75">
      <c r="A25" s="1"/>
      <c r="B25" s="1"/>
      <c r="C25" s="1"/>
      <c r="D25" s="1"/>
      <c r="G25" s="3"/>
      <c r="H25" s="3"/>
    </row>
    <row r="26" spans="1:8" ht="15.75">
      <c r="A26" s="1"/>
      <c r="B26" s="1"/>
      <c r="C26" s="1"/>
      <c r="D26" s="1"/>
      <c r="G26" s="3"/>
      <c r="H26" s="3"/>
    </row>
    <row r="27" spans="1:8" ht="15.75">
      <c r="A27" s="1"/>
      <c r="B27" s="1"/>
      <c r="C27" s="1"/>
      <c r="D27" s="1"/>
      <c r="G27" s="3"/>
      <c r="H27" s="3"/>
    </row>
    <row r="28" spans="1:8" ht="15.75">
      <c r="A28" s="1"/>
      <c r="B28" s="1"/>
      <c r="C28" s="1"/>
      <c r="D28" s="1"/>
      <c r="G28" s="3"/>
      <c r="H28" s="3"/>
    </row>
    <row r="29" spans="1:8" ht="15.75">
      <c r="A29" s="1"/>
      <c r="B29" s="1"/>
      <c r="C29" s="2"/>
      <c r="D29" s="3"/>
      <c r="G29" s="3"/>
      <c r="H29" s="3"/>
    </row>
    <row r="30" spans="1:8" ht="15.75">
      <c r="A30" s="1"/>
      <c r="B30" s="1"/>
      <c r="C30" s="2"/>
      <c r="D30" s="3"/>
      <c r="G30" s="3"/>
      <c r="H30" s="3"/>
    </row>
    <row r="31" spans="1:8" ht="15.75">
      <c r="A31" s="1"/>
      <c r="B31" s="1"/>
      <c r="C31" s="2"/>
      <c r="D31" s="3"/>
      <c r="G31" s="3"/>
      <c r="H31" s="3"/>
    </row>
  </sheetData>
  <sheetProtection sheet="1" objects="1" scenarios="1"/>
  <mergeCells count="3">
    <mergeCell ref="A1:B1"/>
    <mergeCell ref="C1:D1"/>
    <mergeCell ref="E1:I1"/>
  </mergeCells>
  <conditionalFormatting sqref="G3:G22">
    <cfRule type="cellIs" priority="1" dxfId="0" operator="equal" stopIfTrue="1">
      <formula>"Summe"</formula>
    </cfRule>
  </conditionalFormatting>
  <printOptions/>
  <pageMargins left="0.7480314960629921" right="0" top="1.1023622047244095" bottom="0.6692913385826772" header="0.5511811023622047" footer="0"/>
  <pageSetup horizontalDpi="600" verticalDpi="600" orientation="landscape" paperSize="9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="115" zoomScaleNormal="115" workbookViewId="0" topLeftCell="A1">
      <pane xSplit="4" ySplit="2" topLeftCell="E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E3" sqref="E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7" customWidth="1"/>
    <col min="5" max="5" width="66.57421875" style="7" customWidth="1"/>
    <col min="6" max="6" width="15.57421875" style="7" customWidth="1"/>
    <col min="7" max="7" width="14.00390625" style="7" bestFit="1" customWidth="1"/>
    <col min="8" max="16384" width="11.421875" style="7" customWidth="1"/>
  </cols>
  <sheetData>
    <row r="1" spans="1:8" ht="16.5" thickBot="1">
      <c r="A1" s="263" t="str">
        <f>IF('1  (Gewichtete) Ziele'!A1:B1="","",'1  (Gewichtete) Ziele'!A1:B1)</f>
        <v>Kategorie</v>
      </c>
      <c r="B1" s="264"/>
      <c r="C1" s="260" t="str">
        <f>'1  (Gewichtete) Ziele'!C1</f>
        <v>Jahres-Ziele</v>
      </c>
      <c r="D1" s="262"/>
      <c r="E1" s="260" t="s">
        <v>40</v>
      </c>
      <c r="F1" s="261"/>
      <c r="G1" s="262"/>
      <c r="H1" s="6"/>
    </row>
    <row r="2" spans="1:8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12" t="str">
        <f>'1  (Gewichtete) Ziele'!D2</f>
        <v>Kurz-Beschreibung</v>
      </c>
      <c r="E2" s="26" t="s">
        <v>110</v>
      </c>
      <c r="F2" s="55" t="s">
        <v>10</v>
      </c>
      <c r="G2" s="87" t="s">
        <v>9</v>
      </c>
      <c r="H2" s="6"/>
    </row>
    <row r="3" spans="1:7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f>'1  (Gewichtete) Ziele'!C3</f>
        <v>1</v>
      </c>
      <c r="D3" s="16">
        <f>IF('1  (Gewichtete) Ziele'!D3="","",'1  (Gewichtete) Ziele'!D3)</f>
      </c>
      <c r="E3" s="108"/>
      <c r="F3" s="127"/>
      <c r="G3" s="203"/>
    </row>
    <row r="4" spans="1:7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f>'1  (Gewichtete) Ziele'!C4</f>
        <v>2</v>
      </c>
      <c r="D4" s="16">
        <f>IF('1  (Gewichtete) Ziele'!D4="","",'1  (Gewichtete) Ziele'!D4)</f>
      </c>
      <c r="E4" s="108"/>
      <c r="F4" s="127"/>
      <c r="G4" s="203"/>
    </row>
    <row r="5" spans="1:7" ht="15.75">
      <c r="A5" s="13">
        <f>IF('1  (Gewichtete) Ziele'!A5="","",'1  (Gewichtete) Ziele'!A5)</f>
      </c>
      <c r="B5" s="14">
        <f>IF('1  (Gewichtete) Ziele'!B5="","",'1  (Gewichtete) Ziele'!B5)</f>
      </c>
      <c r="C5" s="17">
        <f>'1  (Gewichtete) Ziele'!C5</f>
        <v>3</v>
      </c>
      <c r="D5" s="16">
        <f>IF('1  (Gewichtete) Ziele'!D5="","",'1  (Gewichtete) Ziele'!D5)</f>
      </c>
      <c r="E5" s="108"/>
      <c r="F5" s="127"/>
      <c r="G5" s="203"/>
    </row>
    <row r="6" spans="1:7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f>'1  (Gewichtete) Ziele'!C6</f>
        <v>4</v>
      </c>
      <c r="D6" s="16">
        <f>IF('1  (Gewichtete) Ziele'!D6="","",'1  (Gewichtete) Ziele'!D6)</f>
      </c>
      <c r="E6" s="108"/>
      <c r="F6" s="127"/>
      <c r="G6" s="203"/>
    </row>
    <row r="7" spans="1:7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f>'1  (Gewichtete) Ziele'!C7</f>
        <v>5</v>
      </c>
      <c r="D7" s="21">
        <f>IF('1  (Gewichtete) Ziele'!D7="","",'1  (Gewichtete) Ziele'!D7)</f>
      </c>
      <c r="E7" s="109"/>
      <c r="F7" s="128"/>
      <c r="G7" s="204"/>
    </row>
    <row r="8" spans="1:7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f>'1  (Gewichtete) Ziele'!C8</f>
        <v>6</v>
      </c>
      <c r="D8" s="16">
        <f>IF('1  (Gewichtete) Ziele'!D8="","",'1  (Gewichtete) Ziele'!D8)</f>
      </c>
      <c r="E8" s="108"/>
      <c r="F8" s="127"/>
      <c r="G8" s="203"/>
    </row>
    <row r="9" spans="1:7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f>'1  (Gewichtete) Ziele'!C9</f>
        <v>7</v>
      </c>
      <c r="D9" s="16">
        <f>IF('1  (Gewichtete) Ziele'!D9="","",'1  (Gewichtete) Ziele'!D9)</f>
      </c>
      <c r="E9" s="108"/>
      <c r="F9" s="127"/>
      <c r="G9" s="203"/>
    </row>
    <row r="10" spans="1:7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f>'1  (Gewichtete) Ziele'!C10</f>
        <v>8</v>
      </c>
      <c r="D10" s="16">
        <f>IF('1  (Gewichtete) Ziele'!D10="","",'1  (Gewichtete) Ziele'!D10)</f>
      </c>
      <c r="E10" s="108"/>
      <c r="F10" s="127"/>
      <c r="G10" s="203"/>
    </row>
    <row r="11" spans="1:7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f>'1  (Gewichtete) Ziele'!C11</f>
        <v>9</v>
      </c>
      <c r="D11" s="16">
        <f>IF('1  (Gewichtete) Ziele'!D11="","",'1  (Gewichtete) Ziele'!D11)</f>
      </c>
      <c r="E11" s="108"/>
      <c r="F11" s="127"/>
      <c r="G11" s="203"/>
    </row>
    <row r="12" spans="1:7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f>'1  (Gewichtete) Ziele'!C12</f>
        <v>10</v>
      </c>
      <c r="D12" s="21">
        <f>IF('1  (Gewichtete) Ziele'!D12="","",'1  (Gewichtete) Ziele'!D12)</f>
      </c>
      <c r="E12" s="109"/>
      <c r="F12" s="128"/>
      <c r="G12" s="204"/>
    </row>
    <row r="13" spans="1:7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f>'1  (Gewichtete) Ziele'!C13</f>
        <v>11</v>
      </c>
      <c r="D13" s="16">
        <f>IF('1  (Gewichtete) Ziele'!D13="","",'1  (Gewichtete) Ziele'!D13)</f>
      </c>
      <c r="E13" s="108"/>
      <c r="F13" s="127"/>
      <c r="G13" s="203"/>
    </row>
    <row r="14" spans="1:7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f>'1  (Gewichtete) Ziele'!C14</f>
        <v>12</v>
      </c>
      <c r="D14" s="16">
        <f>IF('1  (Gewichtete) Ziele'!D14="","",'1  (Gewichtete) Ziele'!D14)</f>
      </c>
      <c r="E14" s="108"/>
      <c r="F14" s="127"/>
      <c r="G14" s="203"/>
    </row>
    <row r="15" spans="1:7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f>'1  (Gewichtete) Ziele'!C15</f>
        <v>13</v>
      </c>
      <c r="D15" s="16">
        <f>IF('1  (Gewichtete) Ziele'!D15="","",'1  (Gewichtete) Ziele'!D15)</f>
      </c>
      <c r="E15" s="108"/>
      <c r="F15" s="127"/>
      <c r="G15" s="203"/>
    </row>
    <row r="16" spans="1:7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f>'1  (Gewichtete) Ziele'!C16</f>
        <v>14</v>
      </c>
      <c r="D16" s="16">
        <f>IF('1  (Gewichtete) Ziele'!D16="","",'1  (Gewichtete) Ziele'!D16)</f>
      </c>
      <c r="E16" s="108"/>
      <c r="F16" s="127"/>
      <c r="G16" s="203"/>
    </row>
    <row r="17" spans="1:7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f>'1  (Gewichtete) Ziele'!C17</f>
        <v>15</v>
      </c>
      <c r="D17" s="21">
        <f>IF('1  (Gewichtete) Ziele'!D17="","",'1  (Gewichtete) Ziele'!D17)</f>
      </c>
      <c r="E17" s="109"/>
      <c r="F17" s="128"/>
      <c r="G17" s="204"/>
    </row>
    <row r="18" spans="1:7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f>'1  (Gewichtete) Ziele'!C18</f>
        <v>16</v>
      </c>
      <c r="D18" s="16">
        <f>IF('1  (Gewichtete) Ziele'!D18="","",'1  (Gewichtete) Ziele'!D18)</f>
      </c>
      <c r="E18" s="108"/>
      <c r="F18" s="127"/>
      <c r="G18" s="203"/>
    </row>
    <row r="19" spans="1:7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f>'1  (Gewichtete) Ziele'!C19</f>
        <v>17</v>
      </c>
      <c r="D19" s="16">
        <f>IF('1  (Gewichtete) Ziele'!D19="","",'1  (Gewichtete) Ziele'!D19)</f>
      </c>
      <c r="E19" s="108"/>
      <c r="F19" s="127"/>
      <c r="G19" s="203"/>
    </row>
    <row r="20" spans="1:7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f>'1  (Gewichtete) Ziele'!C20</f>
        <v>18</v>
      </c>
      <c r="D20" s="16">
        <f>IF('1  (Gewichtete) Ziele'!D20="","",'1  (Gewichtete) Ziele'!D20)</f>
      </c>
      <c r="E20" s="108"/>
      <c r="F20" s="127"/>
      <c r="G20" s="203"/>
    </row>
    <row r="21" spans="1:7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f>'1  (Gewichtete) Ziele'!C21</f>
        <v>19</v>
      </c>
      <c r="D21" s="16">
        <f>IF('1  (Gewichtete) Ziele'!D21="","",'1  (Gewichtete) Ziele'!D21)</f>
      </c>
      <c r="E21" s="108"/>
      <c r="F21" s="127"/>
      <c r="G21" s="203"/>
    </row>
    <row r="22" spans="1:7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f>'1  (Gewichtete) Ziele'!C22</f>
        <v>20</v>
      </c>
      <c r="D22" s="21">
        <f>IF('1  (Gewichtete) Ziele'!D22="","",'1  (Gewichtete) Ziele'!D22)</f>
      </c>
      <c r="E22" s="109"/>
      <c r="F22" s="128"/>
      <c r="G22" s="204"/>
    </row>
    <row r="23" ht="3.75" customHeight="1"/>
    <row r="24" spans="1:7" ht="15.75">
      <c r="A24" s="1" t="s">
        <v>32</v>
      </c>
      <c r="B24" s="1"/>
      <c r="C24" s="1"/>
      <c r="D24" s="1"/>
      <c r="G24" s="3"/>
    </row>
    <row r="25" spans="1:7" ht="15.75">
      <c r="A25" s="4"/>
      <c r="B25" s="1"/>
      <c r="C25" s="1"/>
      <c r="D25" s="1"/>
      <c r="G25" s="3"/>
    </row>
    <row r="26" spans="1:7" ht="15.75">
      <c r="A26" s="1"/>
      <c r="B26" s="1"/>
      <c r="C26" s="1"/>
      <c r="D26" s="1"/>
      <c r="G26" s="3"/>
    </row>
    <row r="27" spans="1:7" ht="15.75">
      <c r="A27" s="1"/>
      <c r="B27" s="1"/>
      <c r="C27" s="1"/>
      <c r="D27" s="1"/>
      <c r="G27" s="3"/>
    </row>
    <row r="28" spans="1:7" ht="15.75">
      <c r="A28" s="1"/>
      <c r="B28" s="1"/>
      <c r="C28" s="1"/>
      <c r="D28" s="1"/>
      <c r="G28" s="3"/>
    </row>
    <row r="29" spans="1:7" ht="15.75">
      <c r="A29" s="1"/>
      <c r="B29" s="1"/>
      <c r="C29" s="2"/>
      <c r="D29" s="3"/>
      <c r="G29" s="3"/>
    </row>
    <row r="30" spans="1:7" ht="15.75">
      <c r="A30" s="4"/>
      <c r="B30" s="1"/>
      <c r="C30" s="1"/>
      <c r="D30" s="3"/>
      <c r="G30" s="3"/>
    </row>
    <row r="31" spans="1:7" ht="15.75">
      <c r="A31" s="1"/>
      <c r="B31" s="1"/>
      <c r="C31" s="2"/>
      <c r="D31" s="3"/>
      <c r="G31" s="3"/>
    </row>
    <row r="48" ht="15.75">
      <c r="E48" s="3"/>
    </row>
    <row r="49" ht="15.75">
      <c r="E49" s="3"/>
    </row>
    <row r="50" ht="15.75">
      <c r="E50" s="3"/>
    </row>
  </sheetData>
  <sheetProtection sheet="1" objects="1" scenarios="1"/>
  <mergeCells count="3">
    <mergeCell ref="A1:B1"/>
    <mergeCell ref="C1:D1"/>
    <mergeCell ref="E1:G1"/>
  </mergeCells>
  <printOptions/>
  <pageMargins left="0.7480314960629921" right="0.3937007874015748" top="1.1023622047244095" bottom="0.6692913385826772" header="0.5511811023622047" footer="0"/>
  <pageSetup horizontalDpi="600" verticalDpi="600" orientation="landscape" paperSize="9" scale="85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+ D. Mörgeli&amp;R&amp;6&amp;Z&amp;F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35" zoomScaleNormal="135" workbookViewId="0" topLeftCell="A1">
      <pane xSplit="6" ySplit="2" topLeftCell="G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G3" sqref="G3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28" customWidth="1"/>
    <col min="5" max="5" width="9.7109375" style="28" customWidth="1"/>
    <col min="6" max="6" width="8.421875" style="28" customWidth="1"/>
    <col min="7" max="8" width="12.28125" style="28" customWidth="1"/>
    <col min="9" max="9" width="12.421875" style="28" bestFit="1" customWidth="1"/>
    <col min="10" max="10" width="19.28125" style="28" customWidth="1"/>
    <col min="11" max="16384" width="11.421875" style="28" customWidth="1"/>
  </cols>
  <sheetData>
    <row r="1" spans="1:10" s="42" customFormat="1" ht="16.5" thickBot="1">
      <c r="A1" s="263" t="str">
        <f>IF('1  (Gewichtete) Ziele'!A1:B1="","",'1  (Gewichtete) Ziele'!A1:B1)</f>
        <v>Kategorie</v>
      </c>
      <c r="B1" s="264"/>
      <c r="C1" s="260" t="str">
        <f>'1  (Gewichtete) Ziele'!C1</f>
        <v>Jahres-Ziele</v>
      </c>
      <c r="D1" s="261"/>
      <c r="E1" s="261"/>
      <c r="F1" s="262"/>
      <c r="G1" s="57" t="str">
        <f>D25</f>
        <v>ok</v>
      </c>
      <c r="H1" s="58" t="str">
        <f>D26</f>
        <v>Warnung</v>
      </c>
      <c r="I1" s="53" t="str">
        <f>D27</f>
        <v>Aktion</v>
      </c>
      <c r="J1" s="54" t="s">
        <v>22</v>
      </c>
    </row>
    <row r="2" spans="1:10" s="42" customFormat="1" ht="16.5" thickBot="1">
      <c r="A2" s="8" t="str">
        <f>IF('1  (Gewichtete) Ziele'!A2="","",'1  (Gewichtete) Ziele'!A2)</f>
        <v>-</v>
      </c>
      <c r="B2" s="25" t="str">
        <f>IF('1  (Gewichtete) Ziele'!B2="","",'1  (Gewichtete) Ziele'!B2)</f>
        <v>-</v>
      </c>
      <c r="C2" s="26" t="s">
        <v>0</v>
      </c>
      <c r="D2" s="12" t="str">
        <f>'1  (Gewichtete) Ziele'!D2</f>
        <v>Kurz-Beschreibung</v>
      </c>
      <c r="E2" s="26" t="s">
        <v>11</v>
      </c>
      <c r="F2" s="49" t="str">
        <f>'1  (Gewichtete) Ziele'!F2</f>
        <v>Dim</v>
      </c>
      <c r="G2" s="26" t="s">
        <v>1</v>
      </c>
      <c r="H2" s="55" t="s">
        <v>1</v>
      </c>
      <c r="I2" s="49" t="s">
        <v>1</v>
      </c>
      <c r="J2" s="27" t="s">
        <v>1</v>
      </c>
    </row>
    <row r="3" spans="1:10" ht="15.75">
      <c r="A3" s="13" t="str">
        <f>IF('1  (Gewichtete) Ziele'!A3="","",'1  (Gewichtete) Ziele'!A3)</f>
        <v>I</v>
      </c>
      <c r="B3" s="14" t="str">
        <f>IF('1  (Gewichtete) Ziele'!B3="","",'1  (Gewichtete) Ziele'!B3)</f>
        <v>Potentiale</v>
      </c>
      <c r="C3" s="15">
        <f>'1  (Gewichtete) Ziele'!C3</f>
        <v>1</v>
      </c>
      <c r="D3" s="39">
        <f>IF('1  (Gewichtete) Ziele'!D3="","",'1  (Gewichtete) Ziele'!D3)</f>
      </c>
      <c r="E3" s="197">
        <f>IF('1  (Gewichtete) Ziele'!E3="","",'1  (Gewichtete) Ziele'!E3)</f>
      </c>
      <c r="F3" s="30">
        <f>IF('1  (Gewichtete) Ziele'!F3="","",'1  (Gewichtete) Ziele'!F3)</f>
      </c>
      <c r="G3" s="143"/>
      <c r="H3" s="155"/>
      <c r="I3" s="43">
        <f aca="true" t="shared" si="0" ref="I3:I22">IF(H3="","",H3)</f>
      </c>
      <c r="J3" s="70"/>
    </row>
    <row r="4" spans="1:10" ht="15.75">
      <c r="A4" s="13">
        <f>IF('1  (Gewichtete) Ziele'!A4="","",'1  (Gewichtete) Ziele'!A4)</f>
      </c>
      <c r="B4" s="14" t="str">
        <f>IF('1  (Gewichtete) Ziele'!B4="","",'1  (Gewichtete) Ziele'!B4)</f>
        <v>nutzen</v>
      </c>
      <c r="C4" s="17">
        <f>'1  (Gewichtete) Ziele'!C4</f>
        <v>2</v>
      </c>
      <c r="D4" s="39">
        <f>IF('1  (Gewichtete) Ziele'!D4="","",'1  (Gewichtete) Ziele'!D4)</f>
      </c>
      <c r="E4" s="192">
        <f>IF('1  (Gewichtete) Ziele'!E4="","",'1  (Gewichtete) Ziele'!E4)</f>
      </c>
      <c r="F4" s="30">
        <f>IF('1  (Gewichtete) Ziele'!F4="","",'1  (Gewichtete) Ziele'!F4)</f>
      </c>
      <c r="G4" s="161"/>
      <c r="H4" s="162"/>
      <c r="I4" s="176">
        <f t="shared" si="0"/>
      </c>
      <c r="J4" s="70"/>
    </row>
    <row r="5" spans="1:10" ht="15.75">
      <c r="A5" s="13">
        <f>IF('1  (Gewichtete) Ziele'!A5="","",'1  (Gewichtete) Ziele'!A5)</f>
      </c>
      <c r="B5" s="14">
        <f>IF('1  (Gewichtete) Ziele'!B5="","",'1  (Gewichtete) Ziele'!B5)</f>
      </c>
      <c r="C5" s="17">
        <f>'1  (Gewichtete) Ziele'!C5</f>
        <v>3</v>
      </c>
      <c r="D5" s="39">
        <f>IF('1  (Gewichtete) Ziele'!D5="","",'1  (Gewichtete) Ziele'!D5)</f>
      </c>
      <c r="E5" s="198">
        <f>IF('1  (Gewichtete) Ziele'!E5="","",'1  (Gewichtete) Ziele'!E5)</f>
      </c>
      <c r="F5" s="30">
        <f>IF('1  (Gewichtete) Ziele'!F5="","",'1  (Gewichtete) Ziele'!F5)</f>
      </c>
      <c r="G5" s="156"/>
      <c r="H5" s="157"/>
      <c r="I5" s="44">
        <f t="shared" si="0"/>
      </c>
      <c r="J5" s="70"/>
    </row>
    <row r="6" spans="1:10" ht="15.75">
      <c r="A6" s="13">
        <f>IF('1  (Gewichtete) Ziele'!A6="","",'1  (Gewichtete) Ziele'!A6)</f>
        <v>4</v>
      </c>
      <c r="B6" s="14" t="str">
        <f>IF('1  (Gewichtete) Ziele'!B6="","",'1  (Gewichtete) Ziele'!B6)</f>
        <v>= Gewicht</v>
      </c>
      <c r="C6" s="17">
        <f>'1  (Gewichtete) Ziele'!C6</f>
        <v>4</v>
      </c>
      <c r="D6" s="39">
        <f>IF('1  (Gewichtete) Ziele'!D6="","",'1  (Gewichtete) Ziele'!D6)</f>
      </c>
      <c r="E6" s="198">
        <f>IF('1  (Gewichtete) Ziele'!E6="","",'1  (Gewichtete) Ziele'!E6)</f>
      </c>
      <c r="F6" s="30">
        <f>IF('1  (Gewichtete) Ziele'!F6="","",'1  (Gewichtete) Ziele'!F6)</f>
      </c>
      <c r="G6" s="156"/>
      <c r="H6" s="157"/>
      <c r="I6" s="44">
        <f t="shared" si="0"/>
      </c>
      <c r="J6" s="70"/>
    </row>
    <row r="7" spans="1:10" ht="16.5" thickBot="1">
      <c r="A7" s="18">
        <f>IF('1  (Gewichtete) Ziele'!A7="","",'1  (Gewichtete) Ziele'!A7)</f>
      </c>
      <c r="B7" s="19">
        <f>IF('1  (Gewichtete) Ziele'!B7="","",'1  (Gewichtete) Ziele'!B7)</f>
      </c>
      <c r="C7" s="20">
        <f>'1  (Gewichtete) Ziele'!C7</f>
        <v>5</v>
      </c>
      <c r="D7" s="40">
        <f>IF('1  (Gewichtete) Ziele'!D7="","",'1  (Gewichtete) Ziele'!D7)</f>
      </c>
      <c r="E7" s="199">
        <f>IF('1  (Gewichtete) Ziele'!E7="","",'1  (Gewichtete) Ziele'!E7)</f>
      </c>
      <c r="F7" s="33">
        <f>IF('1  (Gewichtete) Ziele'!F7="","",'1  (Gewichtete) Ziele'!F7)</f>
      </c>
      <c r="G7" s="158"/>
      <c r="H7" s="159"/>
      <c r="I7" s="45">
        <f t="shared" si="0"/>
      </c>
      <c r="J7" s="77"/>
    </row>
    <row r="8" spans="1:10" ht="15.75">
      <c r="A8" s="13" t="str">
        <f>IF('1  (Gewichtete) Ziele'!A8="","",'1  (Gewichtete) Ziele'!A8)</f>
        <v>II</v>
      </c>
      <c r="B8" s="14" t="str">
        <f>IF('1  (Gewichtete) Ziele'!B8="","",'1  (Gewichtete) Ziele'!B8)</f>
        <v>Prozesse</v>
      </c>
      <c r="C8" s="17">
        <f>'1  (Gewichtete) Ziele'!C8</f>
        <v>6</v>
      </c>
      <c r="D8" s="39">
        <f>IF('1  (Gewichtete) Ziele'!D8="","",'1  (Gewichtete) Ziele'!D8)</f>
      </c>
      <c r="E8" s="198">
        <f>IF('1  (Gewichtete) Ziele'!E8="","",'1  (Gewichtete) Ziele'!E8)</f>
      </c>
      <c r="F8" s="30">
        <f>IF('1  (Gewichtete) Ziele'!F8="","",'1  (Gewichtete) Ziele'!F8)</f>
      </c>
      <c r="G8" s="143"/>
      <c r="H8" s="155"/>
      <c r="I8" s="43">
        <f t="shared" si="0"/>
      </c>
      <c r="J8" s="70"/>
    </row>
    <row r="9" spans="1:10" ht="15.75">
      <c r="A9" s="13">
        <f>IF('1  (Gewichtete) Ziele'!A9="","",'1  (Gewichtete) Ziele'!A9)</f>
      </c>
      <c r="B9" s="14" t="str">
        <f>IF('1  (Gewichtete) Ziele'!B9="","",'1  (Gewichtete) Ziele'!B9)</f>
        <v>stabilisieren</v>
      </c>
      <c r="C9" s="17">
        <f>'1  (Gewichtete) Ziele'!C9</f>
        <v>7</v>
      </c>
      <c r="D9" s="39">
        <f>IF('1  (Gewichtete) Ziele'!D9="","",'1  (Gewichtete) Ziele'!D9)</f>
      </c>
      <c r="E9" s="198">
        <f>IF('1  (Gewichtete) Ziele'!E9="","",'1  (Gewichtete) Ziele'!E9)</f>
      </c>
      <c r="F9" s="30">
        <f>IF('1  (Gewichtete) Ziele'!F9="","",'1  (Gewichtete) Ziele'!F9)</f>
      </c>
      <c r="G9" s="156"/>
      <c r="H9" s="157"/>
      <c r="I9" s="44">
        <f t="shared" si="0"/>
      </c>
      <c r="J9" s="70"/>
    </row>
    <row r="10" spans="1:10" ht="15.75">
      <c r="A10" s="13">
        <f>IF('1  (Gewichtete) Ziele'!A10="","",'1  (Gewichtete) Ziele'!A10)</f>
      </c>
      <c r="B10" s="14">
        <f>IF('1  (Gewichtete) Ziele'!B10="","",'1  (Gewichtete) Ziele'!B10)</f>
      </c>
      <c r="C10" s="17">
        <f>'1  (Gewichtete) Ziele'!C10</f>
        <v>8</v>
      </c>
      <c r="D10" s="39">
        <f>IF('1  (Gewichtete) Ziele'!D10="","",'1  (Gewichtete) Ziele'!D10)</f>
      </c>
      <c r="E10" s="192">
        <f>IF('1  (Gewichtete) Ziele'!E10="","",'1  (Gewichtete) Ziele'!E10)</f>
      </c>
      <c r="F10" s="30">
        <f>IF('1  (Gewichtete) Ziele'!F10="","",'1  (Gewichtete) Ziele'!F10)</f>
      </c>
      <c r="G10" s="205"/>
      <c r="H10" s="206"/>
      <c r="I10" s="44">
        <f t="shared" si="0"/>
      </c>
      <c r="J10" s="70"/>
    </row>
    <row r="11" spans="1:10" ht="15.75">
      <c r="A11" s="13">
        <f>IF('1  (Gewichtete) Ziele'!A11="","",'1  (Gewichtete) Ziele'!A11)</f>
        <v>3</v>
      </c>
      <c r="B11" s="14" t="str">
        <f>IF('1  (Gewichtete) Ziele'!B11="","",'1  (Gewichtete) Ziele'!B11)</f>
        <v>= Gewicht</v>
      </c>
      <c r="C11" s="17">
        <f>'1  (Gewichtete) Ziele'!C11</f>
        <v>9</v>
      </c>
      <c r="D11" s="39">
        <f>IF('1  (Gewichtete) Ziele'!D11="","",'1  (Gewichtete) Ziele'!D11)</f>
      </c>
      <c r="E11" s="192">
        <f>IF('1  (Gewichtete) Ziele'!E11="","",'1  (Gewichtete) Ziele'!E11)</f>
      </c>
      <c r="F11" s="30">
        <f>IF('1  (Gewichtete) Ziele'!F11="","",'1  (Gewichtete) Ziele'!F11)</f>
      </c>
      <c r="G11" s="205"/>
      <c r="H11" s="206"/>
      <c r="I11" s="44">
        <f t="shared" si="0"/>
      </c>
      <c r="J11" s="70"/>
    </row>
    <row r="12" spans="1:10" ht="16.5" thickBot="1">
      <c r="A12" s="18">
        <f>IF('1  (Gewichtete) Ziele'!A12="","",'1  (Gewichtete) Ziele'!A12)</f>
      </c>
      <c r="B12" s="19">
        <f>IF('1  (Gewichtete) Ziele'!B12="","",'1  (Gewichtete) Ziele'!B12)</f>
      </c>
      <c r="C12" s="20">
        <f>'1  (Gewichtete) Ziele'!C12</f>
        <v>10</v>
      </c>
      <c r="D12" s="40">
        <f>IF('1  (Gewichtete) Ziele'!D12="","",'1  (Gewichtete) Ziele'!D12)</f>
      </c>
      <c r="E12" s="193">
        <f>IF('1  (Gewichtete) Ziele'!E12="","",'1  (Gewichtete) Ziele'!E12)</f>
      </c>
      <c r="F12" s="33">
        <f>IF('1  (Gewichtete) Ziele'!F12="","",'1  (Gewichtete) Ziele'!F12)</f>
      </c>
      <c r="G12" s="207"/>
      <c r="H12" s="208"/>
      <c r="I12" s="45">
        <f t="shared" si="0"/>
      </c>
      <c r="J12" s="77"/>
    </row>
    <row r="13" spans="1:10" ht="15.75">
      <c r="A13" s="13" t="str">
        <f>IF('1  (Gewichtete) Ziele'!A13="","",'1  (Gewichtete) Ziele'!A13)</f>
        <v>III</v>
      </c>
      <c r="B13" s="14" t="str">
        <f>IF('1  (Gewichtete) Ziele'!B13="","",'1  (Gewichtete) Ziele'!B13)</f>
        <v>Kunden</v>
      </c>
      <c r="C13" s="17">
        <f>'1  (Gewichtete) Ziele'!C13</f>
        <v>11</v>
      </c>
      <c r="D13" s="39">
        <f>IF('1  (Gewichtete) Ziele'!D13="","",'1  (Gewichtete) Ziele'!D13)</f>
      </c>
      <c r="E13" s="192">
        <f>IF('1  (Gewichtete) Ziele'!E13="","",'1  (Gewichtete) Ziele'!E13)</f>
      </c>
      <c r="F13" s="30">
        <f>IF('1  (Gewichtete) Ziele'!F13="","",'1  (Gewichtete) Ziele'!F13)</f>
      </c>
      <c r="G13" s="144"/>
      <c r="H13" s="160"/>
      <c r="I13" s="177">
        <f t="shared" si="0"/>
      </c>
      <c r="J13" s="70"/>
    </row>
    <row r="14" spans="1:10" ht="15.75">
      <c r="A14" s="13">
        <f>IF('1  (Gewichtete) Ziele'!A14="","",'1  (Gewichtete) Ziele'!A14)</f>
      </c>
      <c r="B14" s="14" t="str">
        <f>IF('1  (Gewichtete) Ziele'!B14="","",'1  (Gewichtete) Ziele'!B14)</f>
        <v>befriedigen</v>
      </c>
      <c r="C14" s="17">
        <f>'1  (Gewichtete) Ziele'!C14</f>
        <v>12</v>
      </c>
      <c r="D14" s="39">
        <f>IF('1  (Gewichtete) Ziele'!D14="","",'1  (Gewichtete) Ziele'!D14)</f>
      </c>
      <c r="E14" s="198">
        <f>IF('1  (Gewichtete) Ziele'!E14="","",'1  (Gewichtete) Ziele'!E14)</f>
      </c>
      <c r="F14" s="30">
        <f>IF('1  (Gewichtete) Ziele'!F14="","",'1  (Gewichtete) Ziele'!F14)</f>
      </c>
      <c r="G14" s="161"/>
      <c r="H14" s="162"/>
      <c r="I14" s="176">
        <f t="shared" si="0"/>
      </c>
      <c r="J14" s="70"/>
    </row>
    <row r="15" spans="1:10" ht="15.75">
      <c r="A15" s="13">
        <f>IF('1  (Gewichtete) Ziele'!A15="","",'1  (Gewichtete) Ziele'!A15)</f>
      </c>
      <c r="B15" s="14">
        <f>IF('1  (Gewichtete) Ziele'!B15="","",'1  (Gewichtete) Ziele'!B15)</f>
      </c>
      <c r="C15" s="17">
        <f>'1  (Gewichtete) Ziele'!C15</f>
        <v>13</v>
      </c>
      <c r="D15" s="39">
        <f>IF('1  (Gewichtete) Ziele'!D15="","",'1  (Gewichtete) Ziele'!D15)</f>
      </c>
      <c r="E15" s="192">
        <f>IF('1  (Gewichtete) Ziele'!E15="","",'1  (Gewichtete) Ziele'!E15)</f>
      </c>
      <c r="F15" s="30">
        <f>IF('1  (Gewichtete) Ziele'!F15="","",'1  (Gewichtete) Ziele'!F15)</f>
      </c>
      <c r="G15" s="161"/>
      <c r="H15" s="162"/>
      <c r="I15" s="176">
        <f t="shared" si="0"/>
      </c>
      <c r="J15" s="70"/>
    </row>
    <row r="16" spans="1:10" ht="15.75">
      <c r="A16" s="13">
        <f>IF('1  (Gewichtete) Ziele'!A16="","",'1  (Gewichtete) Ziele'!A16)</f>
        <v>2</v>
      </c>
      <c r="B16" s="14" t="str">
        <f>IF('1  (Gewichtete) Ziele'!B16="","",'1  (Gewichtete) Ziele'!B16)</f>
        <v>= Gewicht</v>
      </c>
      <c r="C16" s="17">
        <f>'1  (Gewichtete) Ziele'!C16</f>
        <v>14</v>
      </c>
      <c r="D16" s="39">
        <f>IF('1  (Gewichtete) Ziele'!D16="","",'1  (Gewichtete) Ziele'!D16)</f>
      </c>
      <c r="E16" s="192">
        <f>IF('1  (Gewichtete) Ziele'!E16="","",'1  (Gewichtete) Ziele'!E16)</f>
      </c>
      <c r="F16" s="30">
        <f>IF('1  (Gewichtete) Ziele'!F16="","",'1  (Gewichtete) Ziele'!F16)</f>
      </c>
      <c r="G16" s="161"/>
      <c r="H16" s="162"/>
      <c r="I16" s="176">
        <f t="shared" si="0"/>
      </c>
      <c r="J16" s="70"/>
    </row>
    <row r="17" spans="1:10" ht="16.5" thickBot="1">
      <c r="A17" s="18">
        <f>IF('1  (Gewichtete) Ziele'!A17="","",'1  (Gewichtete) Ziele'!A17)</f>
      </c>
      <c r="B17" s="19">
        <f>IF('1  (Gewichtete) Ziele'!B17="","",'1  (Gewichtete) Ziele'!B17)</f>
      </c>
      <c r="C17" s="20">
        <f>'1  (Gewichtete) Ziele'!C17</f>
        <v>15</v>
      </c>
      <c r="D17" s="40">
        <f>IF('1  (Gewichtete) Ziele'!D17="","",'1  (Gewichtete) Ziele'!D17)</f>
      </c>
      <c r="E17" s="199">
        <f>IF('1  (Gewichtete) Ziele'!E17="","",'1  (Gewichtete) Ziele'!E17)</f>
      </c>
      <c r="F17" s="33">
        <f>IF('1  (Gewichtete) Ziele'!F17="","",'1  (Gewichtete) Ziele'!F17)</f>
      </c>
      <c r="G17" s="158"/>
      <c r="H17" s="159"/>
      <c r="I17" s="45">
        <f t="shared" si="0"/>
      </c>
      <c r="J17" s="77"/>
    </row>
    <row r="18" spans="1:10" ht="15.75">
      <c r="A18" s="13" t="str">
        <f>IF('1  (Gewichtete) Ziele'!A18="","",'1  (Gewichtete) Ziele'!A18)</f>
        <v>IV</v>
      </c>
      <c r="B18" s="14" t="str">
        <f>IF('1  (Gewichtete) Ziele'!B18="","",'1  (Gewichtete) Ziele'!B18)</f>
        <v>Finanzieller</v>
      </c>
      <c r="C18" s="17">
        <f>'1  (Gewichtete) Ziele'!C18</f>
        <v>16</v>
      </c>
      <c r="D18" s="39">
        <f>IF('1  (Gewichtete) Ziele'!D18="","",'1  (Gewichtete) Ziele'!D18)</f>
      </c>
      <c r="E18" s="198">
        <f>IF('1  (Gewichtete) Ziele'!E18="","",'1  (Gewichtete) Ziele'!E18)</f>
      </c>
      <c r="F18" s="30">
        <f>IF('1  (Gewichtete) Ziele'!F18="","",'1  (Gewichtete) Ziele'!F18)</f>
      </c>
      <c r="G18" s="143"/>
      <c r="H18" s="155"/>
      <c r="I18" s="43">
        <f t="shared" si="0"/>
      </c>
      <c r="J18" s="70"/>
    </row>
    <row r="19" spans="1:10" ht="15.75">
      <c r="A19" s="13">
        <f>IF('1  (Gewichtete) Ziele'!A19="","",'1  (Gewichtete) Ziele'!A19)</f>
      </c>
      <c r="B19" s="14" t="str">
        <f>IF('1  (Gewichtete) Ziele'!B19="","",'1  (Gewichtete) Ziele'!B19)</f>
        <v>Erfolg</v>
      </c>
      <c r="C19" s="17">
        <f>'1  (Gewichtete) Ziele'!C19</f>
        <v>17</v>
      </c>
      <c r="D19" s="39">
        <f>IF('1  (Gewichtete) Ziele'!D19="","",'1  (Gewichtete) Ziele'!D19)</f>
      </c>
      <c r="E19" s="198">
        <f>IF('1  (Gewichtete) Ziele'!E19="","",'1  (Gewichtete) Ziele'!E19)</f>
      </c>
      <c r="F19" s="30">
        <f>IF('1  (Gewichtete) Ziele'!F19="","",'1  (Gewichtete) Ziele'!F19)</f>
      </c>
      <c r="G19" s="156"/>
      <c r="H19" s="157"/>
      <c r="I19" s="44">
        <f t="shared" si="0"/>
      </c>
      <c r="J19" s="70"/>
    </row>
    <row r="20" spans="1:10" ht="15.75">
      <c r="A20" s="13">
        <f>IF('1  (Gewichtete) Ziele'!A20="","",'1  (Gewichtete) Ziele'!A20)</f>
      </c>
      <c r="B20" s="14">
        <f>IF('1  (Gewichtete) Ziele'!B20="","",'1  (Gewichtete) Ziele'!B20)</f>
      </c>
      <c r="C20" s="17">
        <f>'1  (Gewichtete) Ziele'!C20</f>
        <v>18</v>
      </c>
      <c r="D20" s="39">
        <f>IF('1  (Gewichtete) Ziele'!D20="","",'1  (Gewichtete) Ziele'!D20)</f>
      </c>
      <c r="E20" s="198">
        <f>IF('1  (Gewichtete) Ziele'!E20="","",'1  (Gewichtete) Ziele'!E20)</f>
      </c>
      <c r="F20" s="30">
        <f>IF('1  (Gewichtete) Ziele'!F20="","",'1  (Gewichtete) Ziele'!F20)</f>
      </c>
      <c r="G20" s="156"/>
      <c r="H20" s="157"/>
      <c r="I20" s="44">
        <f t="shared" si="0"/>
      </c>
      <c r="J20" s="70"/>
    </row>
    <row r="21" spans="1:10" ht="15.75">
      <c r="A21" s="13">
        <f>IF('1  (Gewichtete) Ziele'!A21="","",'1  (Gewichtete) Ziele'!A21)</f>
        <v>1</v>
      </c>
      <c r="B21" s="14" t="str">
        <f>IF('1  (Gewichtete) Ziele'!B21="","",'1  (Gewichtete) Ziele'!B21)</f>
        <v>= Gewicht</v>
      </c>
      <c r="C21" s="17">
        <f>'1  (Gewichtete) Ziele'!C21</f>
        <v>19</v>
      </c>
      <c r="D21" s="39">
        <f>IF('1  (Gewichtete) Ziele'!D21="","",'1  (Gewichtete) Ziele'!D21)</f>
      </c>
      <c r="E21" s="198">
        <f>IF('1  (Gewichtete) Ziele'!E21="","",'1  (Gewichtete) Ziele'!E21)</f>
      </c>
      <c r="F21" s="30">
        <f>IF('1  (Gewichtete) Ziele'!F21="","",'1  (Gewichtete) Ziele'!F21)</f>
      </c>
      <c r="G21" s="156"/>
      <c r="H21" s="157"/>
      <c r="I21" s="44">
        <f t="shared" si="0"/>
      </c>
      <c r="J21" s="70"/>
    </row>
    <row r="22" spans="1:10" ht="16.5" thickBot="1">
      <c r="A22" s="18">
        <f>IF('1  (Gewichtete) Ziele'!A22="","",'1  (Gewichtete) Ziele'!A22)</f>
      </c>
      <c r="B22" s="19">
        <f>IF('1  (Gewichtete) Ziele'!B22="","",'1  (Gewichtete) Ziele'!B22)</f>
      </c>
      <c r="C22" s="20">
        <f>'1  (Gewichtete) Ziele'!C22</f>
        <v>20</v>
      </c>
      <c r="D22" s="40">
        <f>IF('1  (Gewichtete) Ziele'!D22="","",'1  (Gewichtete) Ziele'!D22)</f>
      </c>
      <c r="E22" s="199">
        <f>IF('1  (Gewichtete) Ziele'!E22="","",'1  (Gewichtete) Ziele'!E22)</f>
      </c>
      <c r="F22" s="33">
        <f>IF('1  (Gewichtete) Ziele'!F22="","",'1  (Gewichtete) Ziele'!F22)</f>
      </c>
      <c r="G22" s="158"/>
      <c r="H22" s="159"/>
      <c r="I22" s="45">
        <f t="shared" si="0"/>
      </c>
      <c r="J22" s="77"/>
    </row>
    <row r="23" ht="3.75" customHeight="1"/>
    <row r="24" spans="1:10" ht="15.75">
      <c r="A24" s="22" t="s">
        <v>24</v>
      </c>
      <c r="D24" s="22" t="s">
        <v>30</v>
      </c>
      <c r="E24" s="41"/>
      <c r="G24" s="41"/>
      <c r="H24" s="41"/>
      <c r="I24" s="269" t="s">
        <v>2</v>
      </c>
      <c r="J24" s="269"/>
    </row>
    <row r="25" spans="1:10" ht="15.75">
      <c r="A25" s="34">
        <v>1</v>
      </c>
      <c r="B25" s="78" t="s">
        <v>25</v>
      </c>
      <c r="C25" s="78"/>
      <c r="D25" s="119" t="s">
        <v>19</v>
      </c>
      <c r="E25" s="35" t="s">
        <v>21</v>
      </c>
      <c r="F25" s="34">
        <v>2</v>
      </c>
      <c r="G25" s="78" t="s">
        <v>18</v>
      </c>
      <c r="H25" s="78"/>
      <c r="I25" s="270" t="s">
        <v>50</v>
      </c>
      <c r="J25" s="270"/>
    </row>
    <row r="26" spans="3:10" ht="15.75">
      <c r="C26" s="22"/>
      <c r="D26" s="120" t="s">
        <v>20</v>
      </c>
      <c r="E26" s="41"/>
      <c r="F26" s="22"/>
      <c r="G26" s="22"/>
      <c r="H26" s="23"/>
      <c r="I26" s="271" t="s">
        <v>63</v>
      </c>
      <c r="J26" s="271"/>
    </row>
    <row r="27" spans="3:10" ht="15.75">
      <c r="C27" s="22"/>
      <c r="D27" s="121" t="s">
        <v>59</v>
      </c>
      <c r="E27" s="41"/>
      <c r="F27" s="22"/>
      <c r="G27" s="22"/>
      <c r="H27" s="23"/>
      <c r="I27" s="268" t="s">
        <v>77</v>
      </c>
      <c r="J27" s="268"/>
    </row>
    <row r="28" spans="1:10" ht="15.75">
      <c r="A28" s="1"/>
      <c r="B28" s="1"/>
      <c r="C28" s="2"/>
      <c r="D28" s="29"/>
      <c r="E28" s="5"/>
      <c r="F28" s="29"/>
      <c r="G28" s="5"/>
      <c r="H28" s="5"/>
      <c r="I28" s="29"/>
      <c r="J28" s="29"/>
    </row>
    <row r="29" spans="1:10" ht="15.75">
      <c r="A29" s="1" t="s">
        <v>32</v>
      </c>
      <c r="B29" s="1"/>
      <c r="C29" s="2"/>
      <c r="D29" s="133"/>
      <c r="E29" s="5"/>
      <c r="F29" s="29"/>
      <c r="G29" s="5"/>
      <c r="H29" s="5"/>
      <c r="I29" s="29"/>
      <c r="J29" s="29"/>
    </row>
    <row r="30" spans="1:10" ht="15.75">
      <c r="A30" s="1"/>
      <c r="B30" s="1"/>
      <c r="C30" s="2"/>
      <c r="D30" s="29"/>
      <c r="E30" s="29"/>
      <c r="F30" s="29"/>
      <c r="G30" s="29"/>
      <c r="H30" s="29"/>
      <c r="I30" s="29"/>
      <c r="J30" s="29"/>
    </row>
    <row r="31" spans="1:10" ht="15.75">
      <c r="A31" s="1"/>
      <c r="B31" s="1"/>
      <c r="C31" s="2"/>
      <c r="D31" s="29"/>
      <c r="E31" s="29"/>
      <c r="F31" s="29"/>
      <c r="G31" s="29"/>
      <c r="H31" s="29"/>
      <c r="I31" s="29"/>
      <c r="J31" s="29"/>
    </row>
  </sheetData>
  <sheetProtection sheet="1" objects="1" scenarios="1"/>
  <mergeCells count="6">
    <mergeCell ref="I27:J27"/>
    <mergeCell ref="I24:J24"/>
    <mergeCell ref="A1:B1"/>
    <mergeCell ref="I25:J25"/>
    <mergeCell ref="I26:J26"/>
    <mergeCell ref="C1:F1"/>
  </mergeCells>
  <printOptions/>
  <pageMargins left="0.7480314960629921" right="0" top="1.1023622047244095" bottom="0.6692913385826772" header="0.5511811023622047" footer="0"/>
  <pageSetup horizontalDpi="600" verticalDpi="600" orientation="landscape" paperSize="9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D. Mörgeli&amp;R&amp;6&amp;Z&amp;F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="130" zoomScaleNormal="13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" sqref="F1"/>
    </sheetView>
  </sheetViews>
  <sheetFormatPr defaultColWidth="11.421875" defaultRowHeight="12.75"/>
  <cols>
    <col min="1" max="1" width="3.00390625" style="22" bestFit="1" customWidth="1"/>
    <col min="2" max="2" width="14.00390625" style="22" customWidth="1"/>
    <col min="3" max="3" width="3.57421875" style="23" bestFit="1" customWidth="1"/>
    <col min="4" max="4" width="45.00390625" style="7" customWidth="1"/>
    <col min="5" max="5" width="9.7109375" style="7" bestFit="1" customWidth="1"/>
    <col min="6" max="6" width="7.8515625" style="7" bestFit="1" customWidth="1"/>
    <col min="7" max="7" width="64.140625" style="7" customWidth="1"/>
    <col min="8" max="16384" width="11.421875" style="7" customWidth="1"/>
  </cols>
  <sheetData>
    <row r="1" spans="1:8" ht="16.5" thickBot="1">
      <c r="A1" s="263" t="s">
        <v>2</v>
      </c>
      <c r="B1" s="264"/>
      <c r="C1" s="243" t="s">
        <v>62</v>
      </c>
      <c r="D1" s="244"/>
      <c r="E1" s="244"/>
      <c r="F1" s="242">
        <v>2006</v>
      </c>
      <c r="G1" s="107"/>
      <c r="H1" s="6"/>
    </row>
    <row r="2" spans="1:8" ht="16.5" thickBot="1">
      <c r="A2" s="8" t="s">
        <v>1</v>
      </c>
      <c r="B2" s="25" t="s">
        <v>1</v>
      </c>
      <c r="C2" s="26" t="s">
        <v>0</v>
      </c>
      <c r="D2" s="9" t="s">
        <v>8</v>
      </c>
      <c r="E2" s="26" t="s">
        <v>11</v>
      </c>
      <c r="F2" s="49" t="s">
        <v>17</v>
      </c>
      <c r="G2" s="12" t="s">
        <v>31</v>
      </c>
      <c r="H2" s="6"/>
    </row>
    <row r="3" spans="1:7" ht="15.75">
      <c r="A3" s="64" t="s">
        <v>14</v>
      </c>
      <c r="B3" s="65" t="s">
        <v>7</v>
      </c>
      <c r="C3" s="66">
        <v>1</v>
      </c>
      <c r="D3" s="67"/>
      <c r="E3" s="143"/>
      <c r="F3" s="69"/>
      <c r="G3" s="110"/>
    </row>
    <row r="4" spans="1:7" ht="15.75">
      <c r="A4" s="178"/>
      <c r="B4" s="65" t="s">
        <v>89</v>
      </c>
      <c r="C4" s="71">
        <v>2</v>
      </c>
      <c r="D4" s="67"/>
      <c r="E4" s="144"/>
      <c r="F4" s="69"/>
      <c r="G4" s="110"/>
    </row>
    <row r="5" spans="1:7" ht="15.75">
      <c r="A5" s="178"/>
      <c r="B5" s="179"/>
      <c r="C5" s="71">
        <v>3</v>
      </c>
      <c r="D5" s="67"/>
      <c r="E5" s="143"/>
      <c r="F5" s="69"/>
      <c r="G5" s="110"/>
    </row>
    <row r="6" spans="1:7" ht="15.75">
      <c r="A6" s="64">
        <v>4</v>
      </c>
      <c r="B6" s="182" t="s">
        <v>82</v>
      </c>
      <c r="C6" s="71">
        <v>4</v>
      </c>
      <c r="D6" s="67"/>
      <c r="E6" s="143"/>
      <c r="F6" s="69"/>
      <c r="G6" s="110"/>
    </row>
    <row r="7" spans="1:7" ht="16.5" thickBot="1">
      <c r="A7" s="180"/>
      <c r="B7" s="181"/>
      <c r="C7" s="73">
        <v>5</v>
      </c>
      <c r="D7" s="74"/>
      <c r="E7" s="145"/>
      <c r="F7" s="76"/>
      <c r="G7" s="111"/>
    </row>
    <row r="8" spans="1:7" ht="15.75">
      <c r="A8" s="64" t="s">
        <v>52</v>
      </c>
      <c r="B8" s="65" t="s">
        <v>3</v>
      </c>
      <c r="C8" s="71">
        <v>6</v>
      </c>
      <c r="D8" s="67"/>
      <c r="E8" s="143"/>
      <c r="F8" s="69"/>
      <c r="G8" s="110"/>
    </row>
    <row r="9" spans="1:7" ht="15.75">
      <c r="A9" s="178"/>
      <c r="B9" s="65" t="s">
        <v>90</v>
      </c>
      <c r="C9" s="71">
        <v>7</v>
      </c>
      <c r="D9" s="67"/>
      <c r="E9" s="143"/>
      <c r="F9" s="69"/>
      <c r="G9" s="110"/>
    </row>
    <row r="10" spans="1:7" ht="15.75">
      <c r="A10" s="178"/>
      <c r="B10" s="179"/>
      <c r="C10" s="71">
        <v>8</v>
      </c>
      <c r="D10" s="67"/>
      <c r="E10" s="144"/>
      <c r="F10" s="69"/>
      <c r="G10" s="110"/>
    </row>
    <row r="11" spans="1:7" ht="15.75">
      <c r="A11" s="64">
        <v>3</v>
      </c>
      <c r="B11" s="182" t="s">
        <v>82</v>
      </c>
      <c r="C11" s="71">
        <v>9</v>
      </c>
      <c r="D11" s="67"/>
      <c r="E11" s="144"/>
      <c r="F11" s="69"/>
      <c r="G11" s="110"/>
    </row>
    <row r="12" spans="1:7" ht="16.5" thickBot="1">
      <c r="A12" s="180"/>
      <c r="B12" s="181"/>
      <c r="C12" s="73">
        <v>10</v>
      </c>
      <c r="D12" s="74"/>
      <c r="E12" s="146"/>
      <c r="F12" s="76"/>
      <c r="G12" s="111"/>
    </row>
    <row r="13" spans="1:7" ht="15.75">
      <c r="A13" s="64" t="s">
        <v>15</v>
      </c>
      <c r="B13" s="65" t="s">
        <v>4</v>
      </c>
      <c r="C13" s="71">
        <v>11</v>
      </c>
      <c r="D13" s="67"/>
      <c r="E13" s="144"/>
      <c r="F13" s="69"/>
      <c r="G13" s="110"/>
    </row>
    <row r="14" spans="1:7" ht="15.75">
      <c r="A14" s="178"/>
      <c r="B14" s="65" t="s">
        <v>91</v>
      </c>
      <c r="C14" s="71">
        <v>12</v>
      </c>
      <c r="D14" s="67"/>
      <c r="E14" s="143"/>
      <c r="F14" s="69"/>
      <c r="G14" s="110"/>
    </row>
    <row r="15" spans="1:7" ht="15.75">
      <c r="A15" s="178"/>
      <c r="B15" s="179"/>
      <c r="C15" s="71">
        <v>13</v>
      </c>
      <c r="D15" s="67"/>
      <c r="E15" s="144"/>
      <c r="F15" s="69"/>
      <c r="G15" s="110"/>
    </row>
    <row r="16" spans="1:7" ht="15.75">
      <c r="A16" s="64">
        <v>2</v>
      </c>
      <c r="B16" s="182" t="s">
        <v>82</v>
      </c>
      <c r="C16" s="71">
        <v>14</v>
      </c>
      <c r="D16" s="67"/>
      <c r="E16" s="144"/>
      <c r="F16" s="69"/>
      <c r="G16" s="110"/>
    </row>
    <row r="17" spans="1:7" ht="16.5" thickBot="1">
      <c r="A17" s="180"/>
      <c r="B17" s="181"/>
      <c r="C17" s="73">
        <v>15</v>
      </c>
      <c r="D17" s="74"/>
      <c r="E17" s="145"/>
      <c r="F17" s="76"/>
      <c r="G17" s="111"/>
    </row>
    <row r="18" spans="1:7" ht="15.75">
      <c r="A18" s="64" t="s">
        <v>16</v>
      </c>
      <c r="B18" s="65" t="s">
        <v>92</v>
      </c>
      <c r="C18" s="71">
        <v>16</v>
      </c>
      <c r="D18" s="67"/>
      <c r="E18" s="209"/>
      <c r="F18" s="69"/>
      <c r="G18" s="110"/>
    </row>
    <row r="19" spans="1:7" ht="15.75">
      <c r="A19" s="64"/>
      <c r="B19" s="65" t="s">
        <v>93</v>
      </c>
      <c r="C19" s="71">
        <v>17</v>
      </c>
      <c r="D19" s="67"/>
      <c r="E19" s="143"/>
      <c r="F19" s="69"/>
      <c r="G19" s="110"/>
    </row>
    <row r="20" spans="1:7" ht="15.75">
      <c r="A20" s="178"/>
      <c r="B20" s="179"/>
      <c r="C20" s="71">
        <v>18</v>
      </c>
      <c r="D20" s="67"/>
      <c r="E20" s="143"/>
      <c r="F20" s="69"/>
      <c r="G20" s="110"/>
    </row>
    <row r="21" spans="1:7" ht="15.75">
      <c r="A21" s="64">
        <v>1</v>
      </c>
      <c r="B21" s="182" t="s">
        <v>82</v>
      </c>
      <c r="C21" s="71">
        <v>19</v>
      </c>
      <c r="D21" s="67"/>
      <c r="E21" s="143"/>
      <c r="F21" s="69"/>
      <c r="G21" s="110"/>
    </row>
    <row r="22" spans="1:7" ht="16.5" thickBot="1">
      <c r="A22" s="180"/>
      <c r="B22" s="181"/>
      <c r="C22" s="73">
        <v>20</v>
      </c>
      <c r="D22" s="74"/>
      <c r="E22" s="145"/>
      <c r="F22" s="76"/>
      <c r="G22" s="111"/>
    </row>
    <row r="23" ht="3.75" customHeight="1"/>
    <row r="24" spans="1:7" ht="15.75">
      <c r="A24" s="1" t="s">
        <v>32</v>
      </c>
      <c r="B24" s="1"/>
      <c r="C24" s="2"/>
      <c r="D24" s="1"/>
      <c r="E24" s="2"/>
      <c r="F24" s="2"/>
      <c r="G24" s="2"/>
    </row>
    <row r="25" spans="1:7" ht="15.75">
      <c r="A25" s="1"/>
      <c r="B25" s="1"/>
      <c r="C25" s="2"/>
      <c r="D25" s="1"/>
      <c r="E25" s="2"/>
      <c r="F25" s="2"/>
      <c r="G25" s="2"/>
    </row>
    <row r="26" spans="1:7" ht="15.75">
      <c r="A26" s="1"/>
      <c r="B26" s="1"/>
      <c r="C26" s="2"/>
      <c r="D26" s="1"/>
      <c r="E26" s="2"/>
      <c r="F26" s="2"/>
      <c r="G26" s="2"/>
    </row>
    <row r="27" spans="1:7" ht="15.75">
      <c r="A27" s="1"/>
      <c r="B27" s="1"/>
      <c r="C27" s="2"/>
      <c r="D27" s="1"/>
      <c r="E27" s="2"/>
      <c r="F27" s="2"/>
      <c r="G27" s="2"/>
    </row>
    <row r="28" spans="1:7" ht="15.75">
      <c r="A28" s="1"/>
      <c r="B28" s="1"/>
      <c r="C28" s="2"/>
      <c r="D28" s="1"/>
      <c r="E28" s="2"/>
      <c r="F28" s="2"/>
      <c r="G28" s="2"/>
    </row>
    <row r="29" spans="1:7" ht="15.75">
      <c r="A29" s="1"/>
      <c r="B29" s="1"/>
      <c r="C29" s="2"/>
      <c r="D29" s="1"/>
      <c r="E29" s="2"/>
      <c r="F29" s="2"/>
      <c r="G29" s="2"/>
    </row>
    <row r="30" spans="1:7" ht="15.75">
      <c r="A30" s="1"/>
      <c r="B30" s="1"/>
      <c r="C30" s="2"/>
      <c r="D30" s="1"/>
      <c r="E30" s="2"/>
      <c r="F30" s="2"/>
      <c r="G30" s="2"/>
    </row>
    <row r="31" spans="1:7" ht="15.75">
      <c r="A31" s="1"/>
      <c r="B31" s="1"/>
      <c r="C31" s="2"/>
      <c r="D31" s="1"/>
      <c r="E31" s="2"/>
      <c r="F31" s="2"/>
      <c r="G31" s="2"/>
    </row>
    <row r="32" spans="4:7" ht="15.75">
      <c r="D32" s="1"/>
      <c r="E32" s="2"/>
      <c r="F32" s="2"/>
      <c r="G32" s="2"/>
    </row>
  </sheetData>
  <sheetProtection sheet="1" objects="1" scenarios="1"/>
  <mergeCells count="2">
    <mergeCell ref="A1:B1"/>
    <mergeCell ref="C1:E1"/>
  </mergeCells>
  <printOptions/>
  <pageMargins left="0.7480314960629921" right="0" top="1.1023622047244095" bottom="0.6692913385826772" header="0.5511811023622047" footer="0"/>
  <pageSetup horizontalDpi="600" verticalDpi="600" orientation="landscape" paperSize="9" scale="95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D. Mörgeli&amp;R&amp;6&amp;Z&amp;F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105" zoomScaleNormal="10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.57421875" style="34" customWidth="1"/>
    <col min="2" max="2" width="4.00390625" style="23" customWidth="1"/>
    <col min="3" max="16384" width="11.421875" style="28" customWidth="1"/>
  </cols>
  <sheetData>
    <row r="1" ht="15.75">
      <c r="A1" s="22" t="s">
        <v>51</v>
      </c>
    </row>
    <row r="2" spans="1:2" ht="15.75">
      <c r="A2" s="34">
        <v>1</v>
      </c>
      <c r="B2" s="28" t="s">
        <v>97</v>
      </c>
    </row>
    <row r="3" ht="15.75">
      <c r="B3" s="28" t="s">
        <v>38</v>
      </c>
    </row>
    <row r="4" spans="1:2" ht="15.75">
      <c r="A4" s="34">
        <v>2</v>
      </c>
      <c r="B4" s="28" t="s">
        <v>73</v>
      </c>
    </row>
    <row r="5" spans="1:2" ht="15.75">
      <c r="A5" s="34">
        <v>3</v>
      </c>
      <c r="B5" s="28" t="s">
        <v>36</v>
      </c>
    </row>
    <row r="6" spans="1:2" ht="15.75">
      <c r="A6" s="34">
        <v>4</v>
      </c>
      <c r="B6" s="28" t="s">
        <v>35</v>
      </c>
    </row>
    <row r="7" spans="1:2" ht="15.75">
      <c r="A7" s="34">
        <v>5</v>
      </c>
      <c r="B7" s="28" t="s">
        <v>34</v>
      </c>
    </row>
    <row r="8" spans="1:2" ht="15.75">
      <c r="A8" s="34">
        <v>6</v>
      </c>
      <c r="B8" s="28" t="s">
        <v>39</v>
      </c>
    </row>
    <row r="9" ht="15.75">
      <c r="B9" s="28" t="s">
        <v>33</v>
      </c>
    </row>
    <row r="10" spans="1:2" ht="15.75">
      <c r="A10" s="34">
        <v>7</v>
      </c>
      <c r="B10" s="23" t="s">
        <v>46</v>
      </c>
    </row>
    <row r="11" spans="1:2" ht="15.75">
      <c r="A11" s="34">
        <v>8</v>
      </c>
      <c r="B11" s="23" t="s">
        <v>104</v>
      </c>
    </row>
    <row r="12" ht="15.75">
      <c r="B12" s="23" t="s">
        <v>80</v>
      </c>
    </row>
    <row r="13" spans="1:14" ht="15.75">
      <c r="A13" s="34">
        <v>9</v>
      </c>
      <c r="B13" s="85" t="s">
        <v>69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ht="15.75">
      <c r="B14" s="28" t="s">
        <v>47</v>
      </c>
    </row>
    <row r="15" spans="1:2" ht="15.75">
      <c r="A15" s="34">
        <v>10</v>
      </c>
      <c r="B15" s="23" t="s">
        <v>111</v>
      </c>
    </row>
    <row r="16" spans="1:2" ht="15.75">
      <c r="A16" s="34">
        <v>11</v>
      </c>
      <c r="B16" s="28" t="s">
        <v>98</v>
      </c>
    </row>
    <row r="17" ht="15.75">
      <c r="B17" s="28" t="s">
        <v>112</v>
      </c>
    </row>
    <row r="18" ht="15.75">
      <c r="B18" s="28" t="s">
        <v>113</v>
      </c>
    </row>
    <row r="19" spans="1:2" ht="15.75">
      <c r="A19" s="34">
        <v>12</v>
      </c>
      <c r="B19" s="23" t="s">
        <v>44</v>
      </c>
    </row>
    <row r="20" ht="15.75">
      <c r="B20" s="23" t="s">
        <v>49</v>
      </c>
    </row>
    <row r="21" spans="1:2" ht="15.75">
      <c r="A21" s="34">
        <v>13</v>
      </c>
      <c r="B21" s="28" t="s">
        <v>43</v>
      </c>
    </row>
    <row r="22" spans="1:2" ht="15">
      <c r="A22" s="90"/>
      <c r="B22" s="28" t="s">
        <v>94</v>
      </c>
    </row>
    <row r="23" spans="1:2" ht="15">
      <c r="A23" s="90"/>
      <c r="B23" s="28" t="s">
        <v>95</v>
      </c>
    </row>
    <row r="24" ht="15.75">
      <c r="B24" s="28" t="s">
        <v>96</v>
      </c>
    </row>
    <row r="25" spans="1:2" ht="15.75">
      <c r="A25" s="90"/>
      <c r="B25" s="23" t="s">
        <v>45</v>
      </c>
    </row>
    <row r="26" spans="1:2" ht="15.75">
      <c r="A26" s="34">
        <v>14</v>
      </c>
      <c r="B26" s="23" t="s">
        <v>74</v>
      </c>
    </row>
    <row r="27" spans="1:2" ht="15.75">
      <c r="A27" s="34">
        <v>15</v>
      </c>
      <c r="B27" s="23" t="s">
        <v>76</v>
      </c>
    </row>
    <row r="28" spans="1:2" ht="15.75">
      <c r="A28" s="34">
        <v>16</v>
      </c>
      <c r="B28" s="28" t="s">
        <v>55</v>
      </c>
    </row>
    <row r="29" spans="1:2" ht="15.75">
      <c r="A29" s="34">
        <v>17</v>
      </c>
      <c r="B29" s="23" t="s">
        <v>58</v>
      </c>
    </row>
    <row r="30" spans="1:2" ht="15.75">
      <c r="A30" s="34">
        <v>18</v>
      </c>
      <c r="B30" s="28" t="s">
        <v>106</v>
      </c>
    </row>
    <row r="31" spans="1:2" ht="15.75">
      <c r="A31" s="34">
        <v>19</v>
      </c>
      <c r="B31" s="28" t="s">
        <v>105</v>
      </c>
    </row>
    <row r="32" spans="1:2" ht="15.75">
      <c r="A32" s="34">
        <v>20</v>
      </c>
      <c r="B32" s="23" t="s">
        <v>114</v>
      </c>
    </row>
    <row r="33" spans="2:11" ht="15.75">
      <c r="B33" s="23" t="s">
        <v>41</v>
      </c>
      <c r="J33" s="86" t="s">
        <v>42</v>
      </c>
      <c r="K33" s="86"/>
    </row>
    <row r="34" spans="1:11" ht="15.75">
      <c r="A34" s="34">
        <v>21</v>
      </c>
      <c r="B34" s="23" t="s">
        <v>75</v>
      </c>
      <c r="H34" s="86" t="s">
        <v>61</v>
      </c>
      <c r="K34" s="23" t="s">
        <v>37</v>
      </c>
    </row>
  </sheetData>
  <sheetProtection sheet="1" objects="1" scenarios="1"/>
  <printOptions/>
  <pageMargins left="0.7480314960629921" right="0" top="1.1023622047244095" bottom="0.6692913385826772" header="0.5511811023622047" footer="0"/>
  <pageSetup fitToHeight="1" fitToWidth="1" horizontalDpi="600" verticalDpi="600" orientation="landscape" paperSize="9" scale="90" r:id="rId1"/>
  <headerFooter alignWithMargins="0">
    <oddHeader>&amp;L&amp;"Arial,Fett"Status, frei; VA
R09_A03; 29.12.2006; m+m/am&amp;C&amp;"Arial,Fett"&amp;16Balanced Score Card
&amp;A&amp;R&amp;D  &amp;T
Seite &amp;P von Seiten &amp;N</oddHeader>
    <oddFooter>&amp;Lmörgeli + mörgeli
consulting engineering
http://www.moergeli.com&amp;CA. D. Mörgeli&amp;R&amp;6&amp;Z&amp;F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Balanced Scorecard (BSC, Kennzahlen-Cockpit)</dc:title>
  <dc:subject>ISO 9001:2000</dc:subject>
  <dc:creator>Alfred MOERGELI</dc:creator>
  <cp:keywords/>
  <dc:description>mailto:info@moergeli.com
http://www.moergeli.com</dc:description>
  <cp:lastModifiedBy>Alfred MOERGELI</cp:lastModifiedBy>
  <cp:lastPrinted>2006-12-29T19:36:09Z</cp:lastPrinted>
  <dcterms:created xsi:type="dcterms:W3CDTF">2002-11-26T13:06:51Z</dcterms:created>
  <dcterms:modified xsi:type="dcterms:W3CDTF">2006-12-29T19:36:41Z</dcterms:modified>
  <cp:category/>
  <cp:version/>
  <cp:contentType/>
  <cp:contentStatus/>
</cp:coreProperties>
</file>