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11640" activeTab="0"/>
  </bookViews>
  <sheets>
    <sheet name="Pipeline Sales Opp. Tracker" sheetId="1" r:id="rId1"/>
    <sheet name="Pipeline Chart" sheetId="3" r:id="rId2"/>
  </sheets>
  <definedNames/>
  <calcPr calcId="125725"/>
</workbook>
</file>

<file path=xl/sharedStrings.xml><?xml version="1.0" encoding="utf-8"?>
<sst xmlns="http://schemas.openxmlformats.org/spreadsheetml/2006/main" count="81" uniqueCount="45">
  <si>
    <t>Company Confidential</t>
  </si>
  <si>
    <t>Potential Opportunity</t>
  </si>
  <si>
    <t>Chance
of Sale</t>
  </si>
  <si>
    <t>Forecast
Close</t>
  </si>
  <si>
    <t>Weighted
Forecast</t>
  </si>
  <si>
    <t>Q1 Weighted
Forecast</t>
  </si>
  <si>
    <t>Q2 Weighted
Forecast</t>
  </si>
  <si>
    <t>Q3 Weighted
Forecast</t>
  </si>
  <si>
    <t>Q4 Weighted
Forecast</t>
  </si>
  <si>
    <t>A. Datum Corporation</t>
  </si>
  <si>
    <t>Q1</t>
  </si>
  <si>
    <t>Adventure Works</t>
  </si>
  <si>
    <t>Baldwin Museum of Science</t>
  </si>
  <si>
    <t>Q2</t>
  </si>
  <si>
    <t>Blue Yonder Airlines</t>
  </si>
  <si>
    <t>City Power &amp; Light</t>
  </si>
  <si>
    <t>Coho Vineyard</t>
  </si>
  <si>
    <t>Q3</t>
  </si>
  <si>
    <t>Coho Winery</t>
  </si>
  <si>
    <t>Coho Vineyard &amp; Winery</t>
  </si>
  <si>
    <t>Q4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</si>
  <si>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</si>
  <si>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</si>
  <si>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</si>
  <si>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</si>
  <si>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</si>
  <si>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</si>
  <si>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</si>
  <si>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</si>
  <si>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</si>
  <si>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</si>
  <si>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</si>
  <si>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</si>
  <si>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TOTAL</t>
  </si>
  <si>
    <t>Streamlined Pipeline Management</t>
  </si>
  <si>
    <t>Pipeline
Stage</t>
  </si>
  <si>
    <t>Lead</t>
  </si>
  <si>
    <t>Opportunity</t>
  </si>
  <si>
    <t>Solution Proposed</t>
  </si>
  <si>
    <t>Formal Approval</t>
  </si>
  <si>
    <t>Account
Name</t>
  </si>
  <si>
    <t>Alpine Ski House</t>
  </si>
  <si>
    <t>Contoso, Ltd.</t>
  </si>
  <si>
    <t>Instructions: Enter data into the white and green cells only.</t>
  </si>
  <si>
    <r>
      <t>&lt;</t>
    </r>
    <r>
      <rPr>
        <b/>
        <sz val="12"/>
        <rFont val="Trebuchet MS"/>
        <family val="2"/>
      </rPr>
      <t>Company Name</t>
    </r>
    <r>
      <rPr>
        <sz val="12"/>
        <rFont val="Trebuchet MS"/>
        <family val="2"/>
      </rPr>
      <t xml:space="preserve">&gt;  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</si>
</sst>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0"/>
      <name val="Arial"/>
      <family val="2"/>
    </font>
    <font>
      <sz val="8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i/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sz val="19.75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>
        <color indexed="55"/>
      </right>
      <top style="medium"/>
      <bottom style="medium"/>
    </border>
    <border>
      <left/>
      <right style="thin">
        <color indexed="55"/>
      </right>
      <top style="medium"/>
      <bottom style="medium"/>
    </border>
    <border>
      <left style="thin">
        <color indexed="55"/>
      </left>
      <right style="medium">
        <color indexed="55"/>
      </right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>
        <color indexed="55"/>
      </right>
      <top style="thin"/>
      <bottom style="medium"/>
    </border>
    <border>
      <left style="thin">
        <color indexed="55"/>
      </left>
      <right style="medium">
        <color indexed="55"/>
      </right>
      <top style="thin"/>
      <bottom style="medium"/>
    </border>
    <border>
      <left/>
      <right style="thin">
        <color indexed="55"/>
      </right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164" fontId="4" fillId="0" borderId="6" xfId="16" applyNumberFormat="1" applyFont="1" applyFill="1" applyBorder="1" applyAlignment="1" applyProtection="1">
      <alignment horizontal="right"/>
      <protection locked="0"/>
    </xf>
    <xf numFmtId="9" fontId="4" fillId="3" borderId="7" xfId="15" applyFon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>
      <alignment/>
    </xf>
    <xf numFmtId="164" fontId="4" fillId="3" borderId="8" xfId="16" applyNumberFormat="1" applyFont="1" applyFill="1" applyBorder="1" applyAlignment="1">
      <alignment/>
    </xf>
    <xf numFmtId="164" fontId="4" fillId="3" borderId="9" xfId="16" applyNumberFormat="1" applyFont="1" applyFill="1" applyBorder="1" applyAlignment="1">
      <alignment/>
    </xf>
    <xf numFmtId="0" fontId="4" fillId="4" borderId="10" xfId="0" applyFont="1" applyFill="1" applyBorder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164" fontId="4" fillId="4" borderId="11" xfId="16" applyNumberFormat="1" applyFont="1" applyFill="1" applyBorder="1" applyAlignment="1" applyProtection="1">
      <alignment horizontal="right"/>
      <protection locked="0"/>
    </xf>
    <xf numFmtId="9" fontId="4" fillId="3" borderId="10" xfId="15" applyFont="1" applyFill="1" applyBorder="1" applyAlignment="1" applyProtection="1">
      <alignment horizontal="center"/>
      <protection locked="0"/>
    </xf>
    <xf numFmtId="164" fontId="4" fillId="3" borderId="12" xfId="0" applyNumberFormat="1" applyFont="1" applyFill="1" applyBorder="1" applyAlignment="1">
      <alignment/>
    </xf>
    <xf numFmtId="164" fontId="4" fillId="3" borderId="12" xfId="16" applyNumberFormat="1" applyFont="1" applyFill="1" applyBorder="1" applyAlignment="1">
      <alignment/>
    </xf>
    <xf numFmtId="164" fontId="4" fillId="3" borderId="13" xfId="16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64" fontId="4" fillId="0" borderId="11" xfId="16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/>
    </xf>
    <xf numFmtId="164" fontId="8" fillId="5" borderId="20" xfId="0" applyNumberFormat="1" applyFont="1" applyFill="1" applyBorder="1" applyAlignment="1">
      <alignment/>
    </xf>
    <xf numFmtId="164" fontId="8" fillId="5" borderId="2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4" fontId="7" fillId="2" borderId="22" xfId="0" applyNumberFormat="1" applyFont="1" applyFill="1" applyBorder="1" applyAlignment="1">
      <alignment/>
    </xf>
    <xf numFmtId="164" fontId="7" fillId="2" borderId="23" xfId="0" applyNumberFormat="1" applyFont="1" applyFill="1" applyBorder="1" applyAlignment="1">
      <alignment/>
    </xf>
    <xf numFmtId="164" fontId="7" fillId="2" borderId="24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Pipeline Tracking</a:t>
            </a:r>
          </a:p>
        </c:rich>
      </c:tx>
      <c:layout>
        <c:manualLayout>
          <c:xMode val="edge"/>
          <c:yMode val="edge"/>
          <c:x val="0.42275"/>
          <c:y val="0.019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12225"/>
          <c:w val="0.68475"/>
          <c:h val="0.67525"/>
        </c:manualLayout>
      </c:layout>
      <c:lineChart>
        <c:grouping val="standard"/>
        <c:varyColors val="0"/>
        <c:ser>
          <c:idx val="0"/>
          <c:order val="0"/>
          <c:tx>
            <c:v>Quarterly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'Pipeline Sales Opp. Tracker'!$G$29:$J$29</c:f>
              <c:numCache/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'Pipeline Sales Opp. Tracker'!$G$30:$J$30</c:f>
              <c:numCache/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8725"/>
              <c:y val="0.94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Pipeline</a:t>
                </a:r>
              </a:p>
            </c:rich>
          </c:tx>
          <c:layout>
            <c:manualLayout>
              <c:xMode val="edge"/>
              <c:yMode val="edge"/>
              <c:x val="0.01775"/>
              <c:y val="0.41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57150</xdr:rowOff>
    </xdr:from>
    <xdr:to>
      <xdr:col>3</xdr:col>
      <xdr:colOff>857250</xdr:colOff>
      <xdr:row>2</xdr:row>
      <xdr:rowOff>28575</xdr:rowOff>
    </xdr:to>
    <xdr:pic>
      <xdr:nvPicPr>
        <xdr:cNvPr id="1025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1875" y="57150"/>
          <a:ext cx="85725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10</xdr:col>
      <xdr:colOff>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273367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140625" style="0" customWidth="1"/>
    <col min="2" max="2" width="17.00390625" style="0" customWidth="1"/>
    <col min="3" max="3" width="10.421875" style="0" customWidth="1"/>
    <col min="4" max="4" width="13.28125" style="0" customWidth="1"/>
    <col min="5" max="5" width="10.00390625" style="0" customWidth="1"/>
    <col min="6" max="6" width="14.00390625" style="0" customWidth="1"/>
    <col min="7" max="7" width="12.8515625" style="0" bestFit="1" customWidth="1"/>
    <col min="8" max="10" width="13.7109375" style="0" bestFit="1" customWidth="1"/>
  </cols>
  <sheetData>
    <row r="1" spans="1:10" ht="18">
      <c r="A1" s="1" t="s">
        <v>44</v>
      </c>
      <c r="B1" s="2"/>
      <c r="C1" s="2"/>
      <c r="D1" s="2"/>
      <c r="E1" s="2"/>
      <c r="F1" s="3"/>
      <c r="G1" s="3"/>
      <c r="H1" s="3"/>
      <c r="I1" s="3"/>
      <c r="J1" s="3"/>
    </row>
    <row r="2" spans="1:10" ht="18">
      <c r="A2" s="4" t="s">
        <v>34</v>
      </c>
      <c r="B2" s="2"/>
      <c r="C2" s="2"/>
      <c r="D2" s="2"/>
      <c r="E2" s="2"/>
      <c r="F2" s="3"/>
      <c r="G2" s="3"/>
      <c r="H2" s="3"/>
      <c r="I2" s="3"/>
      <c r="J2" s="3"/>
    </row>
    <row r="3" spans="1:10" ht="15">
      <c r="A3" s="5" t="s">
        <v>0</v>
      </c>
      <c r="B3" s="2"/>
      <c r="C3" s="2"/>
      <c r="D3" s="2"/>
      <c r="E3" s="2"/>
      <c r="F3" s="3"/>
      <c r="G3" s="3"/>
      <c r="H3" s="3"/>
      <c r="I3" s="3"/>
      <c r="J3" s="3"/>
    </row>
    <row r="4" spans="1:10" ht="9.75" customHeight="1">
      <c r="A4" s="6"/>
      <c r="B4" s="2"/>
      <c r="C4" s="2"/>
      <c r="D4" s="2"/>
      <c r="E4" s="2"/>
      <c r="F4" s="3"/>
      <c r="G4" s="3"/>
      <c r="H4" s="3"/>
      <c r="I4" s="3"/>
      <c r="J4" s="3"/>
    </row>
    <row r="5" spans="1:10" ht="15.75" thickBot="1">
      <c r="A5" s="7" t="s">
        <v>43</v>
      </c>
      <c r="B5" s="2"/>
      <c r="C5" s="2"/>
      <c r="D5" s="2"/>
      <c r="E5" s="2"/>
      <c r="F5" s="3"/>
      <c r="G5" s="3"/>
      <c r="H5" s="3"/>
      <c r="I5" s="3"/>
      <c r="J5" s="3"/>
    </row>
    <row r="6" spans="1:10" ht="30.75" thickBot="1">
      <c r="A6" s="8" t="s">
        <v>40</v>
      </c>
      <c r="B6" s="9" t="s">
        <v>35</v>
      </c>
      <c r="C6" s="9" t="s">
        <v>3</v>
      </c>
      <c r="D6" s="10" t="s">
        <v>1</v>
      </c>
      <c r="E6" s="9" t="s">
        <v>2</v>
      </c>
      <c r="F6" s="9" t="s">
        <v>4</v>
      </c>
      <c r="G6" s="11" t="s">
        <v>5</v>
      </c>
      <c r="H6" s="11" t="s">
        <v>6</v>
      </c>
      <c r="I6" s="11" t="s">
        <v>7</v>
      </c>
      <c r="J6" s="12" t="s">
        <v>8</v>
      </c>
    </row>
    <row r="7" spans="1:10" ht="15">
      <c r="A7" s="13" t="s">
        <v>9</v>
      </c>
      <c r="B7" s="14" t="s">
        <v>36</v>
      </c>
      <c r="C7" s="15" t="s">
        <v>10</v>
      </c>
      <c r="D7" s="16">
        <v>300000</v>
      </c>
      <c r="E7" s="17">
        <f>IF(B7="Lead",0.25,IF(B7="Opportunity",0.5,IF(B7="Solution Proposed",0.75,IF(B7="Formal Approval",1,-1))))</f>
        <v>0.25</v>
      </c>
      <c r="F7" s="18">
        <f>'Pipeline Sales Opp. Tracker'!D7*'Pipeline Sales Opp. Tracker'!E7</f>
        <v>75000</v>
      </c>
      <c r="G7" s="19">
        <f>IF($C7="Q1",$F7,0)</f>
        <v>75000</v>
      </c>
      <c r="H7" s="19">
        <f>IF($C7="Q2",$F7,0)</f>
        <v>0</v>
      </c>
      <c r="I7" s="19">
        <f>IF($C7="Q3",$F7,0)</f>
        <v>0</v>
      </c>
      <c r="J7" s="20">
        <f>IF($C7="Q4",$F7,0)</f>
        <v>0</v>
      </c>
    </row>
    <row r="8" spans="1:10" ht="15">
      <c r="A8" s="21" t="s">
        <v>11</v>
      </c>
      <c r="B8" s="22" t="s">
        <v>36</v>
      </c>
      <c r="C8" s="23" t="s">
        <v>10</v>
      </c>
      <c r="D8" s="24">
        <v>200000</v>
      </c>
      <c r="E8" s="25">
        <f aca="true" t="shared" si="0" ref="E8:E28">IF(B8="Lead",0.25,IF(B8="Opportunity",0.5,IF(B8="Solution Proposed",0.75,IF(B8="Formal Approval",1,-1))))</f>
        <v>0.25</v>
      </c>
      <c r="F8" s="26">
        <f>'Pipeline Sales Opp. Tracker'!D8*'Pipeline Sales Opp. Tracker'!E8</f>
        <v>50000</v>
      </c>
      <c r="G8" s="27">
        <f aca="true" t="shared" si="1" ref="G8:G28">IF($C8="Q1",$F8,0)</f>
        <v>50000</v>
      </c>
      <c r="H8" s="27">
        <f aca="true" t="shared" si="2" ref="H8:H28">IF($C8="Q2",$F8,0)</f>
        <v>0</v>
      </c>
      <c r="I8" s="27">
        <f aca="true" t="shared" si="3" ref="I8:I28">IF($C8="Q3",$F8,0)</f>
        <v>0</v>
      </c>
      <c r="J8" s="28">
        <f aca="true" t="shared" si="4" ref="J8:J28">IF($C8="Q4",$F8,0)</f>
        <v>0</v>
      </c>
    </row>
    <row r="9" spans="1:10" ht="15">
      <c r="A9" s="29" t="s">
        <v>41</v>
      </c>
      <c r="B9" s="30" t="s">
        <v>37</v>
      </c>
      <c r="C9" s="31" t="s">
        <v>10</v>
      </c>
      <c r="D9" s="32">
        <v>100000</v>
      </c>
      <c r="E9" s="25">
        <f t="shared" si="0"/>
        <v>0.5</v>
      </c>
      <c r="F9" s="26">
        <f>'Pipeline Sales Opp. Tracker'!D9*'Pipeline Sales Opp. Tracker'!E9</f>
        <v>50000</v>
      </c>
      <c r="G9" s="27">
        <f t="shared" si="1"/>
        <v>50000</v>
      </c>
      <c r="H9" s="27">
        <f t="shared" si="2"/>
        <v>0</v>
      </c>
      <c r="I9" s="27">
        <f t="shared" si="3"/>
        <v>0</v>
      </c>
      <c r="J9" s="28">
        <f t="shared" si="4"/>
        <v>0</v>
      </c>
    </row>
    <row r="10" spans="1:10" ht="15">
      <c r="A10" s="21" t="s">
        <v>12</v>
      </c>
      <c r="B10" s="22" t="s">
        <v>37</v>
      </c>
      <c r="C10" s="23" t="s">
        <v>13</v>
      </c>
      <c r="D10" s="24">
        <v>500000</v>
      </c>
      <c r="E10" s="25">
        <f t="shared" si="0"/>
        <v>0.5</v>
      </c>
      <c r="F10" s="26">
        <f>'Pipeline Sales Opp. Tracker'!D10*'Pipeline Sales Opp. Tracker'!E10</f>
        <v>250000</v>
      </c>
      <c r="G10" s="27">
        <f t="shared" si="1"/>
        <v>0</v>
      </c>
      <c r="H10" s="27">
        <f t="shared" si="2"/>
        <v>250000</v>
      </c>
      <c r="I10" s="27">
        <f t="shared" si="3"/>
        <v>0</v>
      </c>
      <c r="J10" s="28">
        <f t="shared" si="4"/>
        <v>0</v>
      </c>
    </row>
    <row r="11" spans="1:10" ht="15">
      <c r="A11" s="29" t="s">
        <v>14</v>
      </c>
      <c r="B11" s="30" t="s">
        <v>38</v>
      </c>
      <c r="C11" s="31" t="s">
        <v>13</v>
      </c>
      <c r="D11" s="32">
        <v>400000</v>
      </c>
      <c r="E11" s="25">
        <f t="shared" si="0"/>
        <v>0.75</v>
      </c>
      <c r="F11" s="26">
        <f>'Pipeline Sales Opp. Tracker'!D11*'Pipeline Sales Opp. Tracker'!E11</f>
        <v>300000</v>
      </c>
      <c r="G11" s="27">
        <f t="shared" si="1"/>
        <v>0</v>
      </c>
      <c r="H11" s="27">
        <f t="shared" si="2"/>
        <v>300000</v>
      </c>
      <c r="I11" s="27">
        <f t="shared" si="3"/>
        <v>0</v>
      </c>
      <c r="J11" s="28">
        <f t="shared" si="4"/>
        <v>0</v>
      </c>
    </row>
    <row r="12" spans="1:10" ht="15">
      <c r="A12" s="21" t="s">
        <v>15</v>
      </c>
      <c r="B12" s="22" t="s">
        <v>38</v>
      </c>
      <c r="C12" s="23" t="s">
        <v>13</v>
      </c>
      <c r="D12" s="24">
        <v>300000</v>
      </c>
      <c r="E12" s="25">
        <f t="shared" si="0"/>
        <v>0.75</v>
      </c>
      <c r="F12" s="26">
        <f>'Pipeline Sales Opp. Tracker'!D12*'Pipeline Sales Opp. Tracker'!E12</f>
        <v>225000</v>
      </c>
      <c r="G12" s="27">
        <f t="shared" si="1"/>
        <v>0</v>
      </c>
      <c r="H12" s="27">
        <f t="shared" si="2"/>
        <v>225000</v>
      </c>
      <c r="I12" s="27">
        <f t="shared" si="3"/>
        <v>0</v>
      </c>
      <c r="J12" s="28">
        <f t="shared" si="4"/>
        <v>0</v>
      </c>
    </row>
    <row r="13" spans="1:10" ht="15">
      <c r="A13" s="29" t="s">
        <v>16</v>
      </c>
      <c r="B13" s="30" t="s">
        <v>39</v>
      </c>
      <c r="C13" s="31" t="s">
        <v>17</v>
      </c>
      <c r="D13" s="32">
        <v>200000</v>
      </c>
      <c r="E13" s="25">
        <f t="shared" si="0"/>
        <v>1</v>
      </c>
      <c r="F13" s="26">
        <f>'Pipeline Sales Opp. Tracker'!D13*'Pipeline Sales Opp. Tracker'!E13</f>
        <v>200000</v>
      </c>
      <c r="G13" s="27">
        <f t="shared" si="1"/>
        <v>0</v>
      </c>
      <c r="H13" s="27">
        <f t="shared" si="2"/>
        <v>0</v>
      </c>
      <c r="I13" s="27">
        <f t="shared" si="3"/>
        <v>200000</v>
      </c>
      <c r="J13" s="28">
        <f t="shared" si="4"/>
        <v>0</v>
      </c>
    </row>
    <row r="14" spans="1:10" ht="15">
      <c r="A14" s="21" t="s">
        <v>18</v>
      </c>
      <c r="B14" s="22" t="s">
        <v>39</v>
      </c>
      <c r="C14" s="23" t="s">
        <v>17</v>
      </c>
      <c r="D14" s="24">
        <v>100000</v>
      </c>
      <c r="E14" s="25">
        <f t="shared" si="0"/>
        <v>1</v>
      </c>
      <c r="F14" s="26">
        <f>'Pipeline Sales Opp. Tracker'!D14*'Pipeline Sales Opp. Tracker'!E14</f>
        <v>100000</v>
      </c>
      <c r="G14" s="27">
        <f t="shared" si="1"/>
        <v>0</v>
      </c>
      <c r="H14" s="27">
        <f t="shared" si="2"/>
        <v>0</v>
      </c>
      <c r="I14" s="27">
        <f t="shared" si="3"/>
        <v>100000</v>
      </c>
      <c r="J14" s="28">
        <f t="shared" si="4"/>
        <v>0</v>
      </c>
    </row>
    <row r="15" spans="1:10" ht="15">
      <c r="A15" s="29" t="s">
        <v>19</v>
      </c>
      <c r="B15" s="30" t="s">
        <v>36</v>
      </c>
      <c r="C15" s="31" t="s">
        <v>17</v>
      </c>
      <c r="D15" s="32">
        <v>500000</v>
      </c>
      <c r="E15" s="25">
        <f t="shared" si="0"/>
        <v>0.25</v>
      </c>
      <c r="F15" s="26">
        <f>'Pipeline Sales Opp. Tracker'!D15*'Pipeline Sales Opp. Tracker'!E15</f>
        <v>125000</v>
      </c>
      <c r="G15" s="27">
        <f t="shared" si="1"/>
        <v>0</v>
      </c>
      <c r="H15" s="27">
        <f t="shared" si="2"/>
        <v>0</v>
      </c>
      <c r="I15" s="27">
        <f t="shared" si="3"/>
        <v>125000</v>
      </c>
      <c r="J15" s="28">
        <f t="shared" si="4"/>
        <v>0</v>
      </c>
    </row>
    <row r="16" spans="1:10" ht="15">
      <c r="A16" s="21" t="s">
        <v>42</v>
      </c>
      <c r="B16" s="22" t="s">
        <v>37</v>
      </c>
      <c r="C16" s="23" t="s">
        <v>20</v>
      </c>
      <c r="D16" s="24">
        <v>300000</v>
      </c>
      <c r="E16" s="25">
        <f t="shared" si="0"/>
        <v>0.5</v>
      </c>
      <c r="F16" s="26">
        <f>'Pipeline Sales Opp. Tracker'!D16*'Pipeline Sales Opp. Tracker'!E16</f>
        <v>150000</v>
      </c>
      <c r="G16" s="27">
        <f t="shared" si="1"/>
        <v>0</v>
      </c>
      <c r="H16" s="27">
        <f t="shared" si="2"/>
        <v>0</v>
      </c>
      <c r="I16" s="27">
        <f t="shared" si="3"/>
        <v>0</v>
      </c>
      <c r="J16" s="28">
        <f t="shared" si="4"/>
        <v>150000</v>
      </c>
    </row>
    <row r="17" spans="1:10" ht="15">
      <c r="A17" s="29" t="s">
        <v>21</v>
      </c>
      <c r="B17" s="30" t="s">
        <v>38</v>
      </c>
      <c r="C17" s="31" t="s">
        <v>20</v>
      </c>
      <c r="D17" s="32">
        <v>400000</v>
      </c>
      <c r="E17" s="25">
        <f t="shared" si="0"/>
        <v>0.75</v>
      </c>
      <c r="F17" s="26">
        <f>'Pipeline Sales Opp. Tracker'!D17*'Pipeline Sales Opp. Tracker'!E17</f>
        <v>300000</v>
      </c>
      <c r="G17" s="27">
        <f t="shared" si="1"/>
        <v>0</v>
      </c>
      <c r="H17" s="27">
        <f t="shared" si="2"/>
        <v>0</v>
      </c>
      <c r="I17" s="27">
        <f t="shared" si="3"/>
        <v>0</v>
      </c>
      <c r="J17" s="28">
        <f t="shared" si="4"/>
        <v>300000</v>
      </c>
    </row>
    <row r="18" spans="1:10" ht="15">
      <c r="A18" s="21" t="s">
        <v>22</v>
      </c>
      <c r="B18" s="22" t="s">
        <v>39</v>
      </c>
      <c r="C18" s="23" t="s">
        <v>20</v>
      </c>
      <c r="D18" s="24">
        <v>200000</v>
      </c>
      <c r="E18" s="25">
        <f t="shared" si="0"/>
        <v>1</v>
      </c>
      <c r="F18" s="26">
        <f>'Pipeline Sales Opp. Tracker'!D18*'Pipeline Sales Opp. Tracker'!E18</f>
        <v>200000</v>
      </c>
      <c r="G18" s="27">
        <f t="shared" si="1"/>
        <v>0</v>
      </c>
      <c r="H18" s="27">
        <f t="shared" si="2"/>
        <v>0</v>
      </c>
      <c r="I18" s="27">
        <f t="shared" si="3"/>
        <v>0</v>
      </c>
      <c r="J18" s="28">
        <f t="shared" si="4"/>
        <v>200000</v>
      </c>
    </row>
    <row r="19" spans="1:10" ht="15">
      <c r="A19" s="29" t="s">
        <v>23</v>
      </c>
      <c r="B19" s="30" t="s">
        <v>36</v>
      </c>
      <c r="C19" s="31" t="s">
        <v>10</v>
      </c>
      <c r="D19" s="32">
        <v>100000</v>
      </c>
      <c r="E19" s="25">
        <f t="shared" si="0"/>
        <v>0.25</v>
      </c>
      <c r="F19" s="26">
        <f>'Pipeline Sales Opp. Tracker'!D19*'Pipeline Sales Opp. Tracker'!E19</f>
        <v>25000</v>
      </c>
      <c r="G19" s="27">
        <f t="shared" si="1"/>
        <v>25000</v>
      </c>
      <c r="H19" s="27">
        <f t="shared" si="2"/>
        <v>0</v>
      </c>
      <c r="I19" s="27">
        <f t="shared" si="3"/>
        <v>0</v>
      </c>
      <c r="J19" s="28">
        <f t="shared" si="4"/>
        <v>0</v>
      </c>
    </row>
    <row r="20" spans="1:10" ht="15">
      <c r="A20" s="21" t="s">
        <v>24</v>
      </c>
      <c r="B20" s="22" t="s">
        <v>39</v>
      </c>
      <c r="C20" s="23" t="s">
        <v>10</v>
      </c>
      <c r="D20" s="24">
        <v>200000</v>
      </c>
      <c r="E20" s="25">
        <f t="shared" si="0"/>
        <v>1</v>
      </c>
      <c r="F20" s="26">
        <f>'Pipeline Sales Opp. Tracker'!D20*'Pipeline Sales Opp. Tracker'!E20</f>
        <v>200000</v>
      </c>
      <c r="G20" s="27">
        <f t="shared" si="1"/>
        <v>200000</v>
      </c>
      <c r="H20" s="27">
        <f t="shared" si="2"/>
        <v>0</v>
      </c>
      <c r="I20" s="27">
        <f t="shared" si="3"/>
        <v>0</v>
      </c>
      <c r="J20" s="28">
        <f t="shared" si="4"/>
        <v>0</v>
      </c>
    </row>
    <row r="21" spans="1:10" ht="15">
      <c r="A21" s="29" t="s">
        <v>25</v>
      </c>
      <c r="B21" s="30" t="s">
        <v>39</v>
      </c>
      <c r="C21" s="31" t="s">
        <v>13</v>
      </c>
      <c r="D21" s="32">
        <v>300000</v>
      </c>
      <c r="E21" s="25">
        <f t="shared" si="0"/>
        <v>1</v>
      </c>
      <c r="F21" s="26">
        <f>'Pipeline Sales Opp. Tracker'!D21*'Pipeline Sales Opp. Tracker'!E21</f>
        <v>300000</v>
      </c>
      <c r="G21" s="27">
        <f t="shared" si="1"/>
        <v>0</v>
      </c>
      <c r="H21" s="27">
        <f t="shared" si="2"/>
        <v>300000</v>
      </c>
      <c r="I21" s="27">
        <f t="shared" si="3"/>
        <v>0</v>
      </c>
      <c r="J21" s="28">
        <f t="shared" si="4"/>
        <v>0</v>
      </c>
    </row>
    <row r="22" spans="1:10" ht="15">
      <c r="A22" s="21" t="s">
        <v>26</v>
      </c>
      <c r="B22" s="22" t="s">
        <v>37</v>
      </c>
      <c r="C22" s="23" t="s">
        <v>13</v>
      </c>
      <c r="D22" s="24">
        <v>300000</v>
      </c>
      <c r="E22" s="25">
        <f t="shared" si="0"/>
        <v>0.5</v>
      </c>
      <c r="F22" s="26">
        <f>'Pipeline Sales Opp. Tracker'!D22*'Pipeline Sales Opp. Tracker'!E22</f>
        <v>150000</v>
      </c>
      <c r="G22" s="27">
        <f t="shared" si="1"/>
        <v>0</v>
      </c>
      <c r="H22" s="27">
        <f t="shared" si="2"/>
        <v>150000</v>
      </c>
      <c r="I22" s="27">
        <f t="shared" si="3"/>
        <v>0</v>
      </c>
      <c r="J22" s="28">
        <f t="shared" si="4"/>
        <v>0</v>
      </c>
    </row>
    <row r="23" spans="1:10" ht="15">
      <c r="A23" s="29" t="s">
        <v>27</v>
      </c>
      <c r="B23" s="30" t="s">
        <v>36</v>
      </c>
      <c r="C23" s="31" t="s">
        <v>20</v>
      </c>
      <c r="D23" s="32">
        <v>400000</v>
      </c>
      <c r="E23" s="25">
        <f t="shared" si="0"/>
        <v>0.25</v>
      </c>
      <c r="F23" s="26">
        <f>'Pipeline Sales Opp. Tracker'!D23*'Pipeline Sales Opp. Tracker'!E23</f>
        <v>100000</v>
      </c>
      <c r="G23" s="27">
        <f t="shared" si="1"/>
        <v>0</v>
      </c>
      <c r="H23" s="27">
        <f t="shared" si="2"/>
        <v>0</v>
      </c>
      <c r="I23" s="27">
        <f t="shared" si="3"/>
        <v>0</v>
      </c>
      <c r="J23" s="28">
        <f t="shared" si="4"/>
        <v>100000</v>
      </c>
    </row>
    <row r="24" spans="1:10" ht="15">
      <c r="A24" s="21" t="s">
        <v>28</v>
      </c>
      <c r="B24" s="22" t="s">
        <v>36</v>
      </c>
      <c r="C24" s="23" t="s">
        <v>20</v>
      </c>
      <c r="D24" s="24">
        <v>200000</v>
      </c>
      <c r="E24" s="25">
        <f t="shared" si="0"/>
        <v>0.25</v>
      </c>
      <c r="F24" s="26">
        <f>'Pipeline Sales Opp. Tracker'!D24*'Pipeline Sales Opp. Tracker'!E24</f>
        <v>50000</v>
      </c>
      <c r="G24" s="27">
        <f t="shared" si="1"/>
        <v>0</v>
      </c>
      <c r="H24" s="27">
        <f t="shared" si="2"/>
        <v>0</v>
      </c>
      <c r="I24" s="27">
        <f t="shared" si="3"/>
        <v>0</v>
      </c>
      <c r="J24" s="28">
        <f t="shared" si="4"/>
        <v>50000</v>
      </c>
    </row>
    <row r="25" spans="1:10" ht="15">
      <c r="A25" s="29" t="s">
        <v>29</v>
      </c>
      <c r="B25" s="30" t="s">
        <v>39</v>
      </c>
      <c r="C25" s="31" t="s">
        <v>20</v>
      </c>
      <c r="D25" s="32">
        <v>500000</v>
      </c>
      <c r="E25" s="25">
        <f t="shared" si="0"/>
        <v>1</v>
      </c>
      <c r="F25" s="26">
        <f>'Pipeline Sales Opp. Tracker'!D25*'Pipeline Sales Opp. Tracker'!E25</f>
        <v>500000</v>
      </c>
      <c r="G25" s="27">
        <f t="shared" si="1"/>
        <v>0</v>
      </c>
      <c r="H25" s="27">
        <f t="shared" si="2"/>
        <v>0</v>
      </c>
      <c r="I25" s="27">
        <f t="shared" si="3"/>
        <v>0</v>
      </c>
      <c r="J25" s="28">
        <f t="shared" si="4"/>
        <v>500000</v>
      </c>
    </row>
    <row r="26" spans="1:10" ht="15">
      <c r="A26" s="21" t="s">
        <v>30</v>
      </c>
      <c r="B26" s="22" t="s">
        <v>38</v>
      </c>
      <c r="C26" s="23" t="s">
        <v>13</v>
      </c>
      <c r="D26" s="24">
        <v>300000</v>
      </c>
      <c r="E26" s="25">
        <f t="shared" si="0"/>
        <v>0.75</v>
      </c>
      <c r="F26" s="26">
        <f>'Pipeline Sales Opp. Tracker'!D26*'Pipeline Sales Opp. Tracker'!E26</f>
        <v>225000</v>
      </c>
      <c r="G26" s="27">
        <f t="shared" si="1"/>
        <v>0</v>
      </c>
      <c r="H26" s="27">
        <f t="shared" si="2"/>
        <v>225000</v>
      </c>
      <c r="I26" s="27">
        <f t="shared" si="3"/>
        <v>0</v>
      </c>
      <c r="J26" s="28">
        <f t="shared" si="4"/>
        <v>0</v>
      </c>
    </row>
    <row r="27" spans="1:10" ht="15">
      <c r="A27" s="29" t="s">
        <v>31</v>
      </c>
      <c r="B27" s="30" t="s">
        <v>38</v>
      </c>
      <c r="C27" s="31" t="s">
        <v>13</v>
      </c>
      <c r="D27" s="32">
        <v>200000</v>
      </c>
      <c r="E27" s="25">
        <f t="shared" si="0"/>
        <v>0.75</v>
      </c>
      <c r="F27" s="26">
        <f>'Pipeline Sales Opp. Tracker'!D27*'Pipeline Sales Opp. Tracker'!E27</f>
        <v>150000</v>
      </c>
      <c r="G27" s="27">
        <f t="shared" si="1"/>
        <v>0</v>
      </c>
      <c r="H27" s="27">
        <f t="shared" si="2"/>
        <v>150000</v>
      </c>
      <c r="I27" s="27">
        <f t="shared" si="3"/>
        <v>0</v>
      </c>
      <c r="J27" s="28">
        <f t="shared" si="4"/>
        <v>0</v>
      </c>
    </row>
    <row r="28" spans="1:10" ht="15">
      <c r="A28" s="21" t="s">
        <v>32</v>
      </c>
      <c r="B28" s="22" t="s">
        <v>38</v>
      </c>
      <c r="C28" s="23" t="s">
        <v>17</v>
      </c>
      <c r="D28" s="24">
        <v>200000</v>
      </c>
      <c r="E28" s="25">
        <f t="shared" si="0"/>
        <v>0.75</v>
      </c>
      <c r="F28" s="26">
        <f>'Pipeline Sales Opp. Tracker'!D28*'Pipeline Sales Opp. Tracker'!E28</f>
        <v>150000</v>
      </c>
      <c r="G28" s="27">
        <f t="shared" si="1"/>
        <v>0</v>
      </c>
      <c r="H28" s="27">
        <f t="shared" si="2"/>
        <v>0</v>
      </c>
      <c r="I28" s="27">
        <f t="shared" si="3"/>
        <v>150000</v>
      </c>
      <c r="J28" s="28">
        <f t="shared" si="4"/>
        <v>0</v>
      </c>
    </row>
    <row r="29" spans="1:10" ht="15.75" thickBot="1">
      <c r="A29" s="33" t="s">
        <v>33</v>
      </c>
      <c r="B29" s="34"/>
      <c r="C29" s="35"/>
      <c r="D29" s="36">
        <f>SUM(D7:D28)</f>
        <v>6200000</v>
      </c>
      <c r="E29" s="37"/>
      <c r="F29" s="38">
        <f>SUM(F7:F28)</f>
        <v>3875000</v>
      </c>
      <c r="G29" s="39">
        <f>SUM(G7:G28)</f>
        <v>400000</v>
      </c>
      <c r="H29" s="39">
        <f>SUM(H7:H28)</f>
        <v>1600000</v>
      </c>
      <c r="I29" s="39">
        <f>SUM(I7:I28)</f>
        <v>575000</v>
      </c>
      <c r="J29" s="40">
        <f>SUM(J7:J28)</f>
        <v>1300000</v>
      </c>
    </row>
    <row r="30" spans="1:10" ht="15.75" thickBot="1">
      <c r="A30" s="3"/>
      <c r="B30" s="41"/>
      <c r="C30" s="41"/>
      <c r="D30" s="41"/>
      <c r="E30" s="41"/>
      <c r="F30" s="3"/>
      <c r="G30" s="42">
        <f>G29</f>
        <v>400000</v>
      </c>
      <c r="H30" s="43">
        <f>G30+H29</f>
        <v>2000000</v>
      </c>
      <c r="I30" s="43">
        <f>H30+I29</f>
        <v>2575000</v>
      </c>
      <c r="J30" s="44">
        <f>I30+J29</f>
        <v>3875000</v>
      </c>
    </row>
  </sheetData>
  <printOptions/>
  <pageMargins left="0.75" right="0.75" top="1" bottom="1" header="0.5" footer="0.5"/>
  <pageSetup fitToHeight="1" fitToWidth="1" horizontalDpi="600" verticalDpi="600" orientation="landscape" scale="88" r:id="rId2"/>
  <ignoredErrors>
    <ignoredError sqref="E7:E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USER</cp:lastModifiedBy>
  <cp:lastPrinted>2004-04-28T03:04:51Z</cp:lastPrinted>
  <dcterms:created xsi:type="dcterms:W3CDTF">2004-04-21T02:02:06Z</dcterms:created>
  <dcterms:modified xsi:type="dcterms:W3CDTF">2018-04-27T08:39:10Z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TC011426591033</vt:lpwstr>
  </property>
</Properties>
</file>