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090" activeTab="0"/>
  </bookViews>
  <sheets>
    <sheet name="Lead Data" sheetId="1" r:id="rId1"/>
    <sheet name="Forecasted Sales " sheetId="2" r:id="rId2"/>
    <sheet name="Forecast Chart" sheetId="3" r:id="rId3"/>
  </sheets>
  <definedNames>
    <definedName name="_xlnm._FilterDatabase" localSheetId="0" hidden="1">'Lead Data'!$H$6:$H$30</definedName>
  </definedNames>
  <calcPr fullCalcOnLoad="1"/>
</workbook>
</file>

<file path=xl/sharedStrings.xml><?xml version="1.0" encoding="utf-8"?>
<sst xmlns="http://schemas.openxmlformats.org/spreadsheetml/2006/main" count="61" uniqueCount="46">
  <si>
    <t>A. Datum Corporation</t>
  </si>
  <si>
    <t>Strategic</t>
  </si>
  <si>
    <t>January</t>
  </si>
  <si>
    <t>Adventure Works</t>
  </si>
  <si>
    <t>February</t>
  </si>
  <si>
    <t>Tactical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</si>
  <si>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</si>
  <si>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</si>
  <si>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</si>
  <si>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</si>
  <si>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</si>
  <si>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</si>
  <si>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</si>
  <si>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</si>
  <si>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</si>
  <si>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</si>
  <si>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</si>
  <si>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</si>
  <si>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</si>
  <si>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</si>
  <si>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</si>
  <si>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Detailed Leads Tracker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</si>
  <si>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</si>
  <si>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</si>
  <si>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</si>
  <si>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</si>
  <si>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</si>
  <si>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Alpine Ski House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</si>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</sst>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;[Red]&quot;$&quot;#,##0.00"/>
    <numFmt numFmtId="167" formatCode="#,##0;[Red]#,##0"/>
    <numFmt numFmtId="168" formatCode="&quot;$&quot;#,##0;[Red]&quot;$&quot;#,##0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9.75"/>
      <name val="Arial"/>
      <family val="0"/>
    </font>
    <font>
      <b/>
      <sz val="10"/>
      <color indexed="8"/>
      <name val="Arial"/>
      <family val="2"/>
    </font>
    <font>
      <sz val="8"/>
      <name val="Tahoma"/>
      <family val="2"/>
    </font>
    <font>
      <sz val="1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 style="thin">
        <color indexed="11"/>
      </bottom>
    </border>
    <border>
      <left style="dashed"/>
      <right style="dashed"/>
      <top>
        <color indexed="63"/>
      </top>
      <bottom style="thin">
        <color indexed="11"/>
      </bottom>
    </border>
    <border>
      <left style="medium"/>
      <right style="dashed"/>
      <top style="thin">
        <color indexed="11"/>
      </top>
      <bottom style="thin">
        <color indexed="11"/>
      </bottom>
    </border>
    <border>
      <left style="dashed"/>
      <right style="dashed"/>
      <top style="thin">
        <color indexed="11"/>
      </top>
      <bottom style="thin">
        <color indexed="11"/>
      </bottom>
    </border>
    <border>
      <left style="medium"/>
      <right style="dashed"/>
      <top style="thin">
        <color indexed="11"/>
      </top>
      <bottom>
        <color indexed="63"/>
      </bottom>
    </border>
    <border>
      <left style="dashed"/>
      <right style="dashed"/>
      <top style="thin">
        <color indexed="11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dashed"/>
      <right style="medium"/>
      <top style="thin">
        <color indexed="11"/>
      </top>
      <bottom style="thin">
        <color indexed="11"/>
      </bottom>
    </border>
    <border>
      <left style="dashed"/>
      <right style="medium"/>
      <top style="thin">
        <color indexed="11"/>
      </top>
      <bottom>
        <color indexed="63"/>
      </bottom>
    </border>
    <border>
      <left style="dashed"/>
      <right style="medium"/>
      <top>
        <color indexed="63"/>
      </top>
      <bottom style="thin">
        <color indexed="11"/>
      </bottom>
    </border>
    <border>
      <left style="thin"/>
      <right style="medium"/>
      <top style="double"/>
      <bottom style="medium"/>
    </border>
    <border>
      <left style="medium"/>
      <right style="thin"/>
      <top style="thin">
        <color indexed="11"/>
      </top>
      <bottom style="thin">
        <color indexed="11"/>
      </bottom>
    </border>
    <border>
      <left style="thin"/>
      <right style="thin"/>
      <top style="thin">
        <color indexed="11"/>
      </top>
      <bottom style="thin">
        <color indexed="11"/>
      </bottom>
    </border>
    <border>
      <left style="thin"/>
      <right style="medium"/>
      <top style="thin">
        <color indexed="11"/>
      </top>
      <bottom style="thin">
        <color indexed="11"/>
      </bottom>
    </border>
    <border>
      <left style="medium"/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/>
      <right style="medium"/>
      <top style="thin">
        <color indexed="11"/>
      </top>
      <bottom>
        <color indexed="63"/>
      </bottom>
    </border>
    <border>
      <left style="medium"/>
      <right style="thin"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>
        <color indexed="11"/>
      </bottom>
    </border>
    <border>
      <left style="thin"/>
      <right style="medium"/>
      <top>
        <color indexed="63"/>
      </top>
      <bottom style="thin">
        <color indexed="1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/>
      <protection locked="0"/>
    </xf>
    <xf numFmtId="9" fontId="0" fillId="0" borderId="4" xfId="2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/>
      <protection locked="0"/>
    </xf>
    <xf numFmtId="9" fontId="0" fillId="0" borderId="6" xfId="2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indent="1"/>
      <protection locked="0"/>
    </xf>
    <xf numFmtId="0" fontId="0" fillId="0" borderId="6" xfId="0" applyFont="1" applyFill="1" applyBorder="1" applyAlignment="1" applyProtection="1">
      <alignment horizontal="left" indent="1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9" fontId="0" fillId="0" borderId="8" xfId="2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17" applyNumberFormat="1" applyFont="1" applyFill="1" applyBorder="1" applyAlignment="1" applyProtection="1">
      <alignment horizontal="right" indent="1"/>
      <protection locked="0"/>
    </xf>
    <xf numFmtId="3" fontId="0" fillId="0" borderId="8" xfId="17" applyNumberFormat="1" applyFont="1" applyFill="1" applyBorder="1" applyAlignment="1" applyProtection="1">
      <alignment horizontal="right" indent="1"/>
      <protection locked="0"/>
    </xf>
    <xf numFmtId="3" fontId="0" fillId="0" borderId="0" xfId="0" applyNumberFormat="1" applyAlignment="1">
      <alignment/>
    </xf>
    <xf numFmtId="165" fontId="0" fillId="0" borderId="4" xfId="17" applyNumberFormat="1" applyFont="1" applyFill="1" applyBorder="1" applyAlignment="1" applyProtection="1">
      <alignment horizontal="right" indent="1"/>
      <protection locked="0"/>
    </xf>
    <xf numFmtId="165" fontId="4" fillId="3" borderId="12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/>
    </xf>
    <xf numFmtId="3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13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165" fontId="0" fillId="3" borderId="15" xfId="0" applyNumberFormat="1" applyFont="1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67" fontId="0" fillId="3" borderId="17" xfId="17" applyNumberFormat="1" applyFont="1" applyFill="1" applyBorder="1" applyAlignment="1">
      <alignment horizontal="right" indent="1"/>
    </xf>
    <xf numFmtId="167" fontId="0" fillId="3" borderId="18" xfId="17" applyNumberFormat="1" applyFont="1" applyFill="1" applyBorder="1" applyAlignment="1">
      <alignment horizontal="right" indent="1"/>
    </xf>
    <xf numFmtId="167" fontId="0" fillId="3" borderId="19" xfId="17" applyNumberFormat="1" applyFont="1" applyFill="1" applyBorder="1" applyAlignment="1">
      <alignment horizontal="right" indent="1"/>
    </xf>
    <xf numFmtId="167" fontId="0" fillId="3" borderId="20" xfId="17" applyNumberFormat="1" applyFont="1" applyFill="1" applyBorder="1" applyAlignment="1">
      <alignment horizontal="right" indent="1"/>
    </xf>
    <xf numFmtId="167" fontId="0" fillId="3" borderId="21" xfId="17" applyNumberFormat="1" applyFont="1" applyFill="1" applyBorder="1" applyAlignment="1">
      <alignment horizontal="right" indent="1"/>
    </xf>
    <xf numFmtId="167" fontId="0" fillId="3" borderId="22" xfId="17" applyNumberFormat="1" applyFont="1" applyFill="1" applyBorder="1" applyAlignment="1">
      <alignment horizontal="right" indent="1"/>
    </xf>
    <xf numFmtId="168" fontId="0" fillId="3" borderId="23" xfId="17" applyNumberFormat="1" applyFont="1" applyFill="1" applyBorder="1" applyAlignment="1">
      <alignment horizontal="right" indent="1"/>
    </xf>
    <xf numFmtId="168" fontId="0" fillId="3" borderId="24" xfId="17" applyNumberFormat="1" applyFont="1" applyFill="1" applyBorder="1" applyAlignment="1">
      <alignment horizontal="right" indent="1"/>
    </xf>
    <xf numFmtId="168" fontId="0" fillId="3" borderId="25" xfId="17" applyNumberFormat="1" applyFont="1" applyFill="1" applyBorder="1" applyAlignment="1">
      <alignment horizontal="right" indent="1"/>
    </xf>
    <xf numFmtId="0" fontId="3" fillId="2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68" fontId="7" fillId="3" borderId="30" xfId="0" applyNumberFormat="1" applyFont="1" applyFill="1" applyBorder="1" applyAlignment="1">
      <alignment horizontal="right" indent="1"/>
    </xf>
    <xf numFmtId="168" fontId="7" fillId="3" borderId="31" xfId="0" applyNumberFormat="1" applyFont="1" applyFill="1" applyBorder="1" applyAlignment="1">
      <alignment horizontal="right" indent="1"/>
    </xf>
    <xf numFmtId="168" fontId="7" fillId="3" borderId="32" xfId="0" applyNumberFormat="1" applyFont="1" applyFill="1" applyBorder="1" applyAlignment="1">
      <alignment horizontal="right" indent="1"/>
    </xf>
    <xf numFmtId="168" fontId="4" fillId="3" borderId="33" xfId="0" applyNumberFormat="1" applyFont="1" applyFill="1" applyBorder="1" applyAlignment="1">
      <alignment horizontal="right" indent="1"/>
    </xf>
    <xf numFmtId="168" fontId="4" fillId="3" borderId="34" xfId="0" applyNumberFormat="1" applyFont="1" applyFill="1" applyBorder="1" applyAlignment="1">
      <alignment horizontal="right" indent="1"/>
    </xf>
    <xf numFmtId="168" fontId="4" fillId="3" borderId="35" xfId="0" applyNumberFormat="1" applyFont="1" applyFill="1" applyBorder="1" applyAlignment="1">
      <alignment horizontal="right" indent="1"/>
    </xf>
    <xf numFmtId="0" fontId="4" fillId="0" borderId="36" xfId="0" applyFont="1" applyFill="1" applyBorder="1" applyAlignment="1">
      <alignment horizontal="right" indent="2"/>
    </xf>
    <xf numFmtId="0" fontId="4" fillId="0" borderId="37" xfId="0" applyFont="1" applyFill="1" applyBorder="1" applyAlignment="1">
      <alignment horizontal="righ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125"/>
          <c:w val="0.66725"/>
          <c:h val="0.67425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</a:ln>
            </c:spPr>
          </c:marker>
          <c:val>
            <c:numRef>
              <c:f>'Forecasted Sales '!$B$31:$M$31</c:f>
              <c:numCach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</a:ln>
            </c:spPr>
          </c:marker>
          <c:val>
            <c:numRef>
              <c:f>'Forecasted Sales '!$B$32:$M$32</c:f>
              <c:numCach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noMultiLvlLbl val="0"/>
      </c:catAx>
      <c:val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35025"/>
          <c:w val="0.189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horizontalDpi="600" verticalDpi="600" orientation="landscape" paperSize="15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I3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9.8515625" style="0" customWidth="1"/>
    <col min="2" max="2" width="22.00390625" style="0" customWidth="1"/>
    <col min="3" max="3" width="13.7109375" style="0" customWidth="1"/>
    <col min="4" max="4" width="17.57421875" style="0" customWidth="1"/>
    <col min="5" max="5" width="12.28125" style="0" customWidth="1"/>
    <col min="6" max="6" width="11.28125" style="39" bestFit="1" customWidth="1"/>
    <col min="7" max="7" width="10.57421875" style="0" customWidth="1"/>
    <col min="8" max="8" width="14.8515625" style="0" customWidth="1"/>
    <col min="9" max="9" width="13.140625" style="39" customWidth="1"/>
  </cols>
  <sheetData>
    <row r="1" spans="1:9" ht="15.75" customHeight="1">
      <c r="A1" s="5" t="s">
        <v>17</v>
      </c>
      <c r="B1" s="1"/>
      <c r="C1" s="1"/>
      <c r="D1" s="1"/>
      <c r="E1" s="1"/>
      <c r="F1" s="34"/>
      <c r="G1" s="1"/>
      <c r="H1" s="1"/>
      <c r="I1" s="42"/>
    </row>
    <row r="2" spans="1:9" ht="15.75" customHeight="1">
      <c r="A2" s="5" t="s">
        <v>21</v>
      </c>
      <c r="B2" s="1"/>
      <c r="C2" s="1"/>
      <c r="D2" s="1"/>
      <c r="E2" s="1"/>
      <c r="F2" s="34"/>
      <c r="G2" s="1"/>
      <c r="H2" s="1"/>
      <c r="I2" s="42"/>
    </row>
    <row r="3" spans="1:9" ht="15.75" customHeight="1">
      <c r="A3" s="3" t="s">
        <v>22</v>
      </c>
      <c r="B3" s="1"/>
      <c r="C3" s="1"/>
      <c r="D3" s="1"/>
      <c r="E3" s="1"/>
      <c r="F3" s="34"/>
      <c r="G3" s="1"/>
      <c r="H3" s="1"/>
      <c r="I3" s="42"/>
    </row>
    <row r="4" spans="1:9" ht="12.75" customHeight="1">
      <c r="A4" s="3"/>
      <c r="B4" s="1"/>
      <c r="C4" s="1"/>
      <c r="D4" s="1"/>
      <c r="E4" s="1"/>
      <c r="F4" s="34"/>
      <c r="G4" s="1"/>
      <c r="H4" s="1"/>
      <c r="I4" s="42"/>
    </row>
    <row r="5" spans="1:9" s="8" customFormat="1" ht="18.75" customHeight="1" thickBot="1">
      <c r="A5" s="11" t="s">
        <v>26</v>
      </c>
      <c r="B5" s="6"/>
      <c r="C5" s="6"/>
      <c r="D5" s="6"/>
      <c r="E5" s="6"/>
      <c r="F5" s="35"/>
      <c r="G5" s="6"/>
      <c r="H5" s="7"/>
      <c r="I5" s="43" t="str">
        <f>A1&amp;" CONFIDENTIAL"</f>
        <v>[Company Name]   CONFIDENTIAL</v>
      </c>
    </row>
    <row r="6" spans="1:9" s="4" customFormat="1" ht="31.5" customHeight="1">
      <c r="A6" s="9" t="s">
        <v>39</v>
      </c>
      <c r="B6" s="10" t="s">
        <v>19</v>
      </c>
      <c r="C6" s="10" t="s">
        <v>40</v>
      </c>
      <c r="D6" s="10" t="s">
        <v>41</v>
      </c>
      <c r="E6" s="10" t="s">
        <v>42</v>
      </c>
      <c r="F6" s="36" t="s">
        <v>20</v>
      </c>
      <c r="G6" s="10" t="s">
        <v>43</v>
      </c>
      <c r="H6" s="10" t="s">
        <v>44</v>
      </c>
      <c r="I6" s="44" t="s">
        <v>45</v>
      </c>
    </row>
    <row r="7" spans="1:9" ht="12.75">
      <c r="A7" s="12" t="s">
        <v>0</v>
      </c>
      <c r="B7" s="13"/>
      <c r="C7" s="13"/>
      <c r="D7" s="14"/>
      <c r="E7" s="14" t="s">
        <v>1</v>
      </c>
      <c r="F7" s="40">
        <v>300000</v>
      </c>
      <c r="G7" s="15">
        <v>0.9</v>
      </c>
      <c r="H7" s="21" t="s">
        <v>2</v>
      </c>
      <c r="I7" s="47">
        <f>'Lead Data'!F7*'Lead Data'!G7</f>
        <v>270000</v>
      </c>
    </row>
    <row r="8" spans="1:9" ht="12.75">
      <c r="A8" s="16" t="s">
        <v>3</v>
      </c>
      <c r="B8" s="17"/>
      <c r="C8" s="18"/>
      <c r="D8" s="19"/>
      <c r="E8" s="19" t="s">
        <v>1</v>
      </c>
      <c r="F8" s="37">
        <v>200000</v>
      </c>
      <c r="G8" s="20">
        <v>0.1</v>
      </c>
      <c r="H8" s="22" t="s">
        <v>4</v>
      </c>
      <c r="I8" s="45">
        <f>'Lead Data'!F8*'Lead Data'!G8</f>
        <v>20000</v>
      </c>
    </row>
    <row r="9" spans="1:9" ht="12.75">
      <c r="A9" s="16" t="s">
        <v>27</v>
      </c>
      <c r="B9" s="17"/>
      <c r="C9" s="18"/>
      <c r="D9" s="19"/>
      <c r="E9" s="19" t="s">
        <v>5</v>
      </c>
      <c r="F9" s="37">
        <v>100000</v>
      </c>
      <c r="G9" s="20">
        <v>0.2</v>
      </c>
      <c r="H9" s="22" t="s">
        <v>6</v>
      </c>
      <c r="I9" s="45">
        <f>'Lead Data'!F9*'Lead Data'!G9</f>
        <v>20000</v>
      </c>
    </row>
    <row r="10" spans="1:9" ht="12.75">
      <c r="A10" s="16"/>
      <c r="B10" s="17"/>
      <c r="C10" s="18"/>
      <c r="D10" s="19"/>
      <c r="E10" s="19"/>
      <c r="F10" s="37"/>
      <c r="G10" s="20">
        <v>0.3</v>
      </c>
      <c r="H10" s="22" t="s">
        <v>7</v>
      </c>
      <c r="I10" s="45">
        <f>'Lead Data'!F10*'Lead Data'!G10</f>
        <v>0</v>
      </c>
    </row>
    <row r="11" spans="1:9" ht="12.75">
      <c r="A11" s="16"/>
      <c r="B11" s="17"/>
      <c r="C11" s="18"/>
      <c r="D11" s="19"/>
      <c r="E11" s="19"/>
      <c r="F11" s="37"/>
      <c r="G11" s="20">
        <v>0.4</v>
      </c>
      <c r="H11" s="22" t="s">
        <v>8</v>
      </c>
      <c r="I11" s="45">
        <f>'Lead Data'!F11*'Lead Data'!G11</f>
        <v>0</v>
      </c>
    </row>
    <row r="12" spans="1:9" ht="12.75">
      <c r="A12" s="16"/>
      <c r="B12" s="17"/>
      <c r="C12" s="18"/>
      <c r="D12" s="19"/>
      <c r="E12" s="19"/>
      <c r="F12" s="37"/>
      <c r="G12" s="20">
        <v>0.5</v>
      </c>
      <c r="H12" s="22" t="s">
        <v>9</v>
      </c>
      <c r="I12" s="45">
        <f>'Lead Data'!F12*'Lead Data'!G12</f>
        <v>0</v>
      </c>
    </row>
    <row r="13" spans="1:9" ht="12.75">
      <c r="A13" s="16"/>
      <c r="B13" s="17"/>
      <c r="C13" s="18"/>
      <c r="D13" s="19"/>
      <c r="E13" s="19"/>
      <c r="F13" s="37"/>
      <c r="G13" s="20">
        <v>0.6</v>
      </c>
      <c r="H13" s="22" t="s">
        <v>10</v>
      </c>
      <c r="I13" s="45">
        <f>'Lead Data'!F13*'Lead Data'!G13</f>
        <v>0</v>
      </c>
    </row>
    <row r="14" spans="1:9" ht="12.75">
      <c r="A14" s="16"/>
      <c r="B14" s="17"/>
      <c r="C14" s="18"/>
      <c r="D14" s="19"/>
      <c r="E14" s="19"/>
      <c r="F14" s="37"/>
      <c r="G14" s="20">
        <v>0.7</v>
      </c>
      <c r="H14" s="22" t="s">
        <v>11</v>
      </c>
      <c r="I14" s="45">
        <f>'Lead Data'!F14*'Lead Data'!G14</f>
        <v>0</v>
      </c>
    </row>
    <row r="15" spans="1:9" ht="12.75">
      <c r="A15" s="16"/>
      <c r="B15" s="17"/>
      <c r="C15" s="18"/>
      <c r="D15" s="19"/>
      <c r="E15" s="19"/>
      <c r="F15" s="37"/>
      <c r="G15" s="20">
        <v>0.8</v>
      </c>
      <c r="H15" s="22" t="s">
        <v>12</v>
      </c>
      <c r="I15" s="45">
        <f>'Lead Data'!F15*'Lead Data'!G15</f>
        <v>0</v>
      </c>
    </row>
    <row r="16" spans="1:9" ht="12.75">
      <c r="A16" s="16"/>
      <c r="B16" s="17"/>
      <c r="C16" s="18"/>
      <c r="D16" s="19"/>
      <c r="E16" s="19"/>
      <c r="F16" s="37"/>
      <c r="G16" s="20">
        <v>0.9</v>
      </c>
      <c r="H16" s="22" t="s">
        <v>13</v>
      </c>
      <c r="I16" s="45">
        <f>'Lead Data'!F16*'Lead Data'!G16</f>
        <v>0</v>
      </c>
    </row>
    <row r="17" spans="1:9" ht="12.75">
      <c r="A17" s="16"/>
      <c r="B17" s="17"/>
      <c r="C17" s="18"/>
      <c r="D17" s="19"/>
      <c r="E17" s="19"/>
      <c r="F17" s="37"/>
      <c r="G17" s="20">
        <v>0.2</v>
      </c>
      <c r="H17" s="22" t="s">
        <v>14</v>
      </c>
      <c r="I17" s="45">
        <f>'Lead Data'!F17*'Lead Data'!G17</f>
        <v>0</v>
      </c>
    </row>
    <row r="18" spans="1:9" ht="12.75">
      <c r="A18" s="16"/>
      <c r="B18" s="17"/>
      <c r="C18" s="18"/>
      <c r="D18" s="19"/>
      <c r="E18" s="19"/>
      <c r="F18" s="37"/>
      <c r="G18" s="20">
        <v>1</v>
      </c>
      <c r="H18" s="22" t="s">
        <v>15</v>
      </c>
      <c r="I18" s="45">
        <f>'Lead Data'!F18*'Lead Data'!G18</f>
        <v>0</v>
      </c>
    </row>
    <row r="19" spans="1:9" ht="12.75">
      <c r="A19" s="16"/>
      <c r="B19" s="18"/>
      <c r="C19" s="18"/>
      <c r="D19" s="19"/>
      <c r="E19" s="19"/>
      <c r="F19" s="37"/>
      <c r="G19" s="20">
        <v>0.1</v>
      </c>
      <c r="H19" s="22" t="s">
        <v>2</v>
      </c>
      <c r="I19" s="45">
        <f>'Lead Data'!F19*'Lead Data'!G19</f>
        <v>0</v>
      </c>
    </row>
    <row r="20" spans="1:9" ht="12.75">
      <c r="A20" s="16"/>
      <c r="B20" s="18"/>
      <c r="C20" s="18"/>
      <c r="D20" s="19"/>
      <c r="E20" s="19"/>
      <c r="F20" s="37"/>
      <c r="G20" s="20">
        <v>0.3</v>
      </c>
      <c r="H20" s="22" t="s">
        <v>6</v>
      </c>
      <c r="I20" s="45">
        <f>'Lead Data'!F20*'Lead Data'!G20</f>
        <v>0</v>
      </c>
    </row>
    <row r="21" spans="1:9" ht="12.75">
      <c r="A21" s="16"/>
      <c r="B21" s="18"/>
      <c r="C21" s="18"/>
      <c r="D21" s="19"/>
      <c r="E21" s="19"/>
      <c r="F21" s="37"/>
      <c r="G21" s="20">
        <v>0.6</v>
      </c>
      <c r="H21" s="22" t="s">
        <v>8</v>
      </c>
      <c r="I21" s="45">
        <f>'Lead Data'!F21*'Lead Data'!G21</f>
        <v>0</v>
      </c>
    </row>
    <row r="22" spans="1:9" ht="12.75">
      <c r="A22" s="16"/>
      <c r="B22" s="18"/>
      <c r="C22" s="18"/>
      <c r="D22" s="19"/>
      <c r="E22" s="19"/>
      <c r="F22" s="37"/>
      <c r="G22" s="20">
        <v>0.3</v>
      </c>
      <c r="H22" s="22" t="s">
        <v>9</v>
      </c>
      <c r="I22" s="45">
        <f>'Lead Data'!F22*'Lead Data'!G22</f>
        <v>0</v>
      </c>
    </row>
    <row r="23" spans="1:9" ht="12.75">
      <c r="A23" s="16"/>
      <c r="B23" s="18"/>
      <c r="C23" s="18"/>
      <c r="D23" s="19"/>
      <c r="E23" s="19"/>
      <c r="F23" s="37"/>
      <c r="G23" s="20">
        <v>0.5</v>
      </c>
      <c r="H23" s="22" t="s">
        <v>13</v>
      </c>
      <c r="I23" s="45">
        <f>'Lead Data'!F23*'Lead Data'!G23</f>
        <v>0</v>
      </c>
    </row>
    <row r="24" spans="1:9" ht="12.75">
      <c r="A24" s="16"/>
      <c r="B24" s="18"/>
      <c r="C24" s="18"/>
      <c r="D24" s="17"/>
      <c r="E24" s="17"/>
      <c r="F24" s="37"/>
      <c r="G24" s="20">
        <v>0.6</v>
      </c>
      <c r="H24" s="22" t="s">
        <v>15</v>
      </c>
      <c r="I24" s="45">
        <f>'Lead Data'!F24*'Lead Data'!G24</f>
        <v>0</v>
      </c>
    </row>
    <row r="25" spans="1:9" ht="12.75">
      <c r="A25" s="16"/>
      <c r="B25" s="18"/>
      <c r="C25" s="18"/>
      <c r="D25" s="18"/>
      <c r="E25" s="18"/>
      <c r="F25" s="37"/>
      <c r="G25" s="20">
        <v>0.7</v>
      </c>
      <c r="H25" s="22" t="s">
        <v>14</v>
      </c>
      <c r="I25" s="45">
        <f>'Lead Data'!F25*'Lead Data'!G25</f>
        <v>0</v>
      </c>
    </row>
    <row r="26" spans="1:9" ht="12.75">
      <c r="A26" s="16"/>
      <c r="B26" s="18"/>
      <c r="C26" s="18"/>
      <c r="D26" s="18"/>
      <c r="E26" s="18"/>
      <c r="F26" s="37"/>
      <c r="G26" s="20">
        <v>0.9</v>
      </c>
      <c r="H26" s="22" t="s">
        <v>4</v>
      </c>
      <c r="I26" s="45">
        <f>'Lead Data'!F26*'Lead Data'!G26</f>
        <v>0</v>
      </c>
    </row>
    <row r="27" spans="1:9" ht="12.75">
      <c r="A27" s="16"/>
      <c r="B27" s="18"/>
      <c r="C27" s="18"/>
      <c r="D27" s="18"/>
      <c r="E27" s="18"/>
      <c r="F27" s="37"/>
      <c r="G27" s="20">
        <v>1</v>
      </c>
      <c r="H27" s="22" t="s">
        <v>6</v>
      </c>
      <c r="I27" s="45">
        <f>'Lead Data'!F27*'Lead Data'!G27</f>
        <v>0</v>
      </c>
    </row>
    <row r="28" spans="1:9" ht="12.75">
      <c r="A28" s="16"/>
      <c r="B28" s="18"/>
      <c r="C28" s="18"/>
      <c r="D28" s="18"/>
      <c r="E28" s="18"/>
      <c r="F28" s="37"/>
      <c r="G28" s="20">
        <v>0.4</v>
      </c>
      <c r="H28" s="22" t="s">
        <v>7</v>
      </c>
      <c r="I28" s="45">
        <f>'Lead Data'!F28*'Lead Data'!G28</f>
        <v>0</v>
      </c>
    </row>
    <row r="29" spans="1:9" ht="12.75">
      <c r="A29" s="16"/>
      <c r="B29" s="18"/>
      <c r="C29" s="18"/>
      <c r="D29" s="18"/>
      <c r="E29" s="18"/>
      <c r="F29" s="37"/>
      <c r="G29" s="20">
        <v>0.5</v>
      </c>
      <c r="H29" s="22" t="s">
        <v>11</v>
      </c>
      <c r="I29" s="45">
        <f>'Lead Data'!F29*'Lead Data'!G29</f>
        <v>0</v>
      </c>
    </row>
    <row r="30" spans="1:9" ht="13.5" thickBot="1">
      <c r="A30" s="23"/>
      <c r="B30" s="24"/>
      <c r="C30" s="24"/>
      <c r="D30" s="24"/>
      <c r="E30" s="24"/>
      <c r="F30" s="38"/>
      <c r="G30" s="25">
        <v>0.6</v>
      </c>
      <c r="H30" s="26" t="s">
        <v>12</v>
      </c>
      <c r="I30" s="46">
        <f>'Lead Data'!F30*'Lead Data'!G30</f>
        <v>0</v>
      </c>
    </row>
    <row r="31" spans="1:9" ht="18.75" customHeight="1" thickBot="1" thickTop="1">
      <c r="A31" s="68" t="s">
        <v>16</v>
      </c>
      <c r="B31" s="69"/>
      <c r="C31" s="69"/>
      <c r="D31" s="69"/>
      <c r="E31" s="69"/>
      <c r="F31" s="41">
        <f>SUM(F7:F30)</f>
        <v>600000</v>
      </c>
      <c r="G31" s="27"/>
      <c r="H31" s="28"/>
      <c r="I31" s="48">
        <f>SUM(I7:I30)</f>
        <v>310000</v>
      </c>
    </row>
  </sheetData>
  <autoFilter ref="H6:H30"/>
  <mergeCells count="1">
    <mergeCell ref="A31:E31"/>
  </mergeCells>
  <printOptions/>
  <pageMargins left="0.5" right="0.5" top="1" bottom="1" header="0.5" footer="0.5"/>
  <pageSetup horizontalDpi="600" verticalDpi="600" orientation="landscape" scale="85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M32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8.28125" style="0" customWidth="1"/>
    <col min="2" max="12" width="10.7109375" style="0" customWidth="1"/>
    <col min="13" max="13" width="13.28125" style="0" customWidth="1"/>
  </cols>
  <sheetData>
    <row r="1" spans="1:13" ht="15.75" customHeight="1">
      <c r="A1" s="5" t="str">
        <f>'Lead Data'!A1</f>
        <v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>
      <c r="A2" s="5" t="s">
        <v>23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>
      <c r="A3" s="3" t="str">
        <f>'Lead Data'!A3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2:13" ht="12.75" customHeight="1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>
      <c r="A5" s="33" t="s">
        <v>26</v>
      </c>
      <c r="C5" s="6"/>
      <c r="D5" s="6"/>
      <c r="E5" s="6"/>
      <c r="F5" s="6"/>
      <c r="G5" s="6"/>
      <c r="H5" s="6"/>
      <c r="I5" s="7"/>
      <c r="J5" s="29"/>
      <c r="M5" s="29" t="str">
        <f>A1&amp;" CONFIDENTIAL"</f>
        <v>[Company Name]   CONFIDENTIAL</v>
      </c>
    </row>
    <row r="6" spans="1:13" s="4" customFormat="1" ht="33" customHeight="1">
      <c r="A6" s="58" t="s">
        <v>25</v>
      </c>
      <c r="B6" s="30" t="s">
        <v>28</v>
      </c>
      <c r="C6" s="31" t="s">
        <v>29</v>
      </c>
      <c r="D6" s="31" t="s">
        <v>30</v>
      </c>
      <c r="E6" s="31" t="s">
        <v>31</v>
      </c>
      <c r="F6" s="31" t="s">
        <v>32</v>
      </c>
      <c r="G6" s="31" t="s">
        <v>33</v>
      </c>
      <c r="H6" s="31" t="s">
        <v>18</v>
      </c>
      <c r="I6" s="31" t="s">
        <v>34</v>
      </c>
      <c r="J6" s="31" t="s">
        <v>35</v>
      </c>
      <c r="K6" s="31" t="s">
        <v>36</v>
      </c>
      <c r="L6" s="31" t="s">
        <v>37</v>
      </c>
      <c r="M6" s="32" t="s">
        <v>38</v>
      </c>
    </row>
    <row r="7" spans="1:13" ht="12.75" customHeight="1">
      <c r="A7" s="59" t="str">
        <f>IF('Lead Data'!A7&lt;&gt;"",'Lead Data'!A7,"")</f>
        <v>A. Datum Corporation</v>
      </c>
      <c r="B7" s="55">
        <f>IF('Lead Data'!$H7="January",'Lead Data'!$I7,0)</f>
        <v>270000</v>
      </c>
      <c r="C7" s="56">
        <f>IF('Lead Data'!$H7="February",'Lead Data'!$I7,0)</f>
        <v>0</v>
      </c>
      <c r="D7" s="56">
        <f>IF('Lead Data'!$H7="March",'Lead Data'!$I7,0)</f>
        <v>0</v>
      </c>
      <c r="E7" s="56">
        <f>IF('Lead Data'!$H7="April",'Lead Data'!$I7,0)</f>
        <v>0</v>
      </c>
      <c r="F7" s="56">
        <f>IF('Lead Data'!$H7="May",'Lead Data'!$I7,0)</f>
        <v>0</v>
      </c>
      <c r="G7" s="56">
        <f>IF('Lead Data'!$H7="June",'Lead Data'!$I7,0)</f>
        <v>0</v>
      </c>
      <c r="H7" s="56">
        <f>IF('Lead Data'!$H7="July",'Lead Data'!$I7,0)</f>
        <v>0</v>
      </c>
      <c r="I7" s="56">
        <f>IF('Lead Data'!$H7="August",'Lead Data'!$I7,0)</f>
        <v>0</v>
      </c>
      <c r="J7" s="56">
        <f>IF('Lead Data'!$H7="September",'Lead Data'!$I7,0)</f>
        <v>0</v>
      </c>
      <c r="K7" s="56">
        <f>IF('Lead Data'!$H7="October",'Lead Data'!$I7,0)</f>
        <v>0</v>
      </c>
      <c r="L7" s="56">
        <f>IF('Lead Data'!$H7="November",'Lead Data'!$I7,0)</f>
        <v>0</v>
      </c>
      <c r="M7" s="57">
        <f>IF('Lead Data'!$H7="December",'Lead Data'!$I7,0)</f>
        <v>0</v>
      </c>
    </row>
    <row r="8" spans="1:13" ht="12.75" customHeight="1">
      <c r="A8" s="59" t="str">
        <f>IF('Lead Data'!A8&lt;&gt;"",'Lead Data'!A8,"")</f>
        <v>Adventure Works</v>
      </c>
      <c r="B8" s="49">
        <f>IF('Lead Data'!$H8="January",'Lead Data'!$I8,0)</f>
        <v>0</v>
      </c>
      <c r="C8" s="50">
        <f>IF('Lead Data'!$H8="February",'Lead Data'!$I8,0)</f>
        <v>20000</v>
      </c>
      <c r="D8" s="50">
        <f>IF('Lead Data'!$H8="March",'Lead Data'!$I8,0)</f>
        <v>0</v>
      </c>
      <c r="E8" s="50">
        <f>IF('Lead Data'!$H8="April",'Lead Data'!$I8,0)</f>
        <v>0</v>
      </c>
      <c r="F8" s="50">
        <f>IF('Lead Data'!$H8="May",'Lead Data'!$I8,0)</f>
        <v>0</v>
      </c>
      <c r="G8" s="50">
        <f>IF('Lead Data'!$H8="June",'Lead Data'!$I8,0)</f>
        <v>0</v>
      </c>
      <c r="H8" s="50">
        <f>IF('Lead Data'!$H8="July",'Lead Data'!$I8,0)</f>
        <v>0</v>
      </c>
      <c r="I8" s="50">
        <f>IF('Lead Data'!$H8="August",'Lead Data'!$I8,0)</f>
        <v>0</v>
      </c>
      <c r="J8" s="50">
        <f>IF('Lead Data'!$H8="September",'Lead Data'!$I8,0)</f>
        <v>0</v>
      </c>
      <c r="K8" s="50">
        <f>IF('Lead Data'!$H8="October",'Lead Data'!$I8,0)</f>
        <v>0</v>
      </c>
      <c r="L8" s="50">
        <f>IF('Lead Data'!$H8="November",'Lead Data'!$I8,0)</f>
        <v>0</v>
      </c>
      <c r="M8" s="51">
        <f>IF('Lead Data'!$H8="December",'Lead Data'!$I8,0)</f>
        <v>0</v>
      </c>
    </row>
    <row r="9" spans="1:13" ht="12.75" customHeight="1">
      <c r="A9" s="59" t="str">
        <f>IF('Lead Data'!A9&lt;&gt;"",'Lead Data'!A9,"")</f>
        <v>Alpine Ski House</v>
      </c>
      <c r="B9" s="49">
        <f>IF('Lead Data'!$H9="January",'Lead Data'!$I9,0)</f>
        <v>0</v>
      </c>
      <c r="C9" s="50">
        <f>IF('Lead Data'!$H9="February",'Lead Data'!$I9,0)</f>
        <v>0</v>
      </c>
      <c r="D9" s="50">
        <f>IF('Lead Data'!$H9="March",'Lead Data'!$I9,0)</f>
        <v>20000</v>
      </c>
      <c r="E9" s="50">
        <f>IF('Lead Data'!$H9="April",'Lead Data'!$I9,0)</f>
        <v>0</v>
      </c>
      <c r="F9" s="50">
        <f>IF('Lead Data'!$H9="May",'Lead Data'!$I9,0)</f>
        <v>0</v>
      </c>
      <c r="G9" s="50">
        <f>IF('Lead Data'!$H9="June",'Lead Data'!$I9,0)</f>
        <v>0</v>
      </c>
      <c r="H9" s="50">
        <f>IF('Lead Data'!$H9="July",'Lead Data'!$I9,0)</f>
        <v>0</v>
      </c>
      <c r="I9" s="50">
        <f>IF('Lead Data'!$H9="August",'Lead Data'!$I9,0)</f>
        <v>0</v>
      </c>
      <c r="J9" s="50">
        <f>IF('Lead Data'!$H9="September",'Lead Data'!$I9,0)</f>
        <v>0</v>
      </c>
      <c r="K9" s="50">
        <f>IF('Lead Data'!$H9="October",'Lead Data'!$I9,0)</f>
        <v>0</v>
      </c>
      <c r="L9" s="50">
        <f>IF('Lead Data'!$H9="November",'Lead Data'!$I9,0)</f>
        <v>0</v>
      </c>
      <c r="M9" s="51">
        <f>IF('Lead Data'!$H9="December",'Lead Data'!$I9,0)</f>
        <v>0</v>
      </c>
    </row>
    <row r="10" spans="1:13" ht="12.75" customHeight="1">
      <c r="A10" s="59">
        <f>IF('Lead Data'!A10&lt;&gt;"",'Lead Data'!A10,"")</f>
      </c>
      <c r="B10" s="49">
        <f>IF('Lead Data'!$H10="January",'Lead Data'!$I10,0)</f>
        <v>0</v>
      </c>
      <c r="C10" s="50">
        <f>IF('Lead Data'!$H10="February",'Lead Data'!$I10,0)</f>
        <v>0</v>
      </c>
      <c r="D10" s="50">
        <f>IF('Lead Data'!$H10="March",'Lead Data'!$I10,0)</f>
        <v>0</v>
      </c>
      <c r="E10" s="50">
        <f>IF('Lead Data'!$H10="April",'Lead Data'!$I10,0)</f>
        <v>0</v>
      </c>
      <c r="F10" s="50">
        <f>IF('Lead Data'!$H10="May",'Lead Data'!$I10,0)</f>
        <v>0</v>
      </c>
      <c r="G10" s="50">
        <f>IF('Lead Data'!$H10="June",'Lead Data'!$I10,0)</f>
        <v>0</v>
      </c>
      <c r="H10" s="50">
        <f>IF('Lead Data'!$H10="July",'Lead Data'!$I10,0)</f>
        <v>0</v>
      </c>
      <c r="I10" s="50">
        <f>IF('Lead Data'!$H10="August",'Lead Data'!$I10,0)</f>
        <v>0</v>
      </c>
      <c r="J10" s="50">
        <f>IF('Lead Data'!$H10="September",'Lead Data'!$I10,0)</f>
        <v>0</v>
      </c>
      <c r="K10" s="50">
        <f>IF('Lead Data'!$H10="October",'Lead Data'!$I10,0)</f>
        <v>0</v>
      </c>
      <c r="L10" s="50">
        <f>IF('Lead Data'!$H10="November",'Lead Data'!$I10,0)</f>
        <v>0</v>
      </c>
      <c r="M10" s="51">
        <f>IF('Lead Data'!$H10="December",'Lead Data'!$I10,0)</f>
        <v>0</v>
      </c>
    </row>
    <row r="11" spans="1:13" ht="12.75" customHeight="1">
      <c r="A11" s="59">
        <f>IF('Lead Data'!A11&lt;&gt;"",'Lead Data'!A11,"")</f>
      </c>
      <c r="B11" s="49">
        <f>IF('Lead Data'!$H11="January",'Lead Data'!$I11,0)</f>
        <v>0</v>
      </c>
      <c r="C11" s="50">
        <f>IF('Lead Data'!$H11="February",'Lead Data'!$I11,0)</f>
        <v>0</v>
      </c>
      <c r="D11" s="50">
        <f>IF('Lead Data'!$H11="March",'Lead Data'!$I11,0)</f>
        <v>0</v>
      </c>
      <c r="E11" s="50">
        <f>IF('Lead Data'!$H11="April",'Lead Data'!$I11,0)</f>
        <v>0</v>
      </c>
      <c r="F11" s="50">
        <f>IF('Lead Data'!$H11="May",'Lead Data'!$I11,0)</f>
        <v>0</v>
      </c>
      <c r="G11" s="50">
        <f>IF('Lead Data'!$H11="June",'Lead Data'!$I11,0)</f>
        <v>0</v>
      </c>
      <c r="H11" s="50">
        <f>IF('Lead Data'!$H11="July",'Lead Data'!$I11,0)</f>
        <v>0</v>
      </c>
      <c r="I11" s="50">
        <f>IF('Lead Data'!$H11="August",'Lead Data'!$I11,0)</f>
        <v>0</v>
      </c>
      <c r="J11" s="50">
        <f>IF('Lead Data'!$H11="September",'Lead Data'!$I11,0)</f>
        <v>0</v>
      </c>
      <c r="K11" s="50">
        <f>IF('Lead Data'!$H11="October",'Lead Data'!$I11,0)</f>
        <v>0</v>
      </c>
      <c r="L11" s="50">
        <f>IF('Lead Data'!$H11="November",'Lead Data'!$I11,0)</f>
        <v>0</v>
      </c>
      <c r="M11" s="51">
        <f>IF('Lead Data'!$H11="December",'Lead Data'!$I11,0)</f>
        <v>0</v>
      </c>
    </row>
    <row r="12" spans="1:13" ht="12.75" customHeight="1">
      <c r="A12" s="59">
        <f>IF('Lead Data'!A12&lt;&gt;"",'Lead Data'!A12,"")</f>
      </c>
      <c r="B12" s="49">
        <f>IF('Lead Data'!$H12="January",'Lead Data'!$I12,0)</f>
        <v>0</v>
      </c>
      <c r="C12" s="50">
        <f>IF('Lead Data'!$H12="February",'Lead Data'!$I12,0)</f>
        <v>0</v>
      </c>
      <c r="D12" s="50">
        <f>IF('Lead Data'!$H12="March",'Lead Data'!$I12,0)</f>
        <v>0</v>
      </c>
      <c r="E12" s="50">
        <f>IF('Lead Data'!$H12="April",'Lead Data'!$I12,0)</f>
        <v>0</v>
      </c>
      <c r="F12" s="50">
        <f>IF('Lead Data'!$H12="May",'Lead Data'!$I12,0)</f>
        <v>0</v>
      </c>
      <c r="G12" s="50">
        <f>IF('Lead Data'!$H12="June",'Lead Data'!$I12,0)</f>
        <v>0</v>
      </c>
      <c r="H12" s="50">
        <f>IF('Lead Data'!$H12="July",'Lead Data'!$I12,0)</f>
        <v>0</v>
      </c>
      <c r="I12" s="50">
        <f>IF('Lead Data'!$H12="August",'Lead Data'!$I12,0)</f>
        <v>0</v>
      </c>
      <c r="J12" s="50">
        <f>IF('Lead Data'!$H12="September",'Lead Data'!$I12,0)</f>
        <v>0</v>
      </c>
      <c r="K12" s="50">
        <f>IF('Lead Data'!$H12="October",'Lead Data'!$I12,0)</f>
        <v>0</v>
      </c>
      <c r="L12" s="50">
        <f>IF('Lead Data'!$H12="November",'Lead Data'!$I12,0)</f>
        <v>0</v>
      </c>
      <c r="M12" s="51">
        <f>IF('Lead Data'!$H12="December",'Lead Data'!$I12,0)</f>
        <v>0</v>
      </c>
    </row>
    <row r="13" spans="1:13" ht="12.75" customHeight="1">
      <c r="A13" s="59">
        <f>IF('Lead Data'!A13&lt;&gt;"",'Lead Data'!A13,"")</f>
      </c>
      <c r="B13" s="49">
        <f>IF('Lead Data'!$H13="January",'Lead Data'!$I13,0)</f>
        <v>0</v>
      </c>
      <c r="C13" s="50">
        <f>IF('Lead Data'!$H13="February",'Lead Data'!$I13,0)</f>
        <v>0</v>
      </c>
      <c r="D13" s="50">
        <f>IF('Lead Data'!$H13="March",'Lead Data'!$I13,0)</f>
        <v>0</v>
      </c>
      <c r="E13" s="50">
        <f>IF('Lead Data'!$H13="April",'Lead Data'!$I13,0)</f>
        <v>0</v>
      </c>
      <c r="F13" s="50">
        <f>IF('Lead Data'!$H13="May",'Lead Data'!$I13,0)</f>
        <v>0</v>
      </c>
      <c r="G13" s="50">
        <f>IF('Lead Data'!$H13="June",'Lead Data'!$I13,0)</f>
        <v>0</v>
      </c>
      <c r="H13" s="50">
        <f>IF('Lead Data'!$H13="July",'Lead Data'!$I13,0)</f>
        <v>0</v>
      </c>
      <c r="I13" s="50">
        <f>IF('Lead Data'!$H13="August",'Lead Data'!$I13,0)</f>
        <v>0</v>
      </c>
      <c r="J13" s="50">
        <f>IF('Lead Data'!$H13="September",'Lead Data'!$I13,0)</f>
        <v>0</v>
      </c>
      <c r="K13" s="50">
        <f>IF('Lead Data'!$H13="October",'Lead Data'!$I13,0)</f>
        <v>0</v>
      </c>
      <c r="L13" s="50">
        <f>IF('Lead Data'!$H13="November",'Lead Data'!$I13,0)</f>
        <v>0</v>
      </c>
      <c r="M13" s="51">
        <f>IF('Lead Data'!$H13="December",'Lead Data'!$I13,0)</f>
        <v>0</v>
      </c>
    </row>
    <row r="14" spans="1:13" ht="12.75" customHeight="1">
      <c r="A14" s="59">
        <f>IF('Lead Data'!A14&lt;&gt;"",'Lead Data'!A14,"")</f>
      </c>
      <c r="B14" s="49">
        <f>IF('Lead Data'!$H14="January",'Lead Data'!$I14,0)</f>
        <v>0</v>
      </c>
      <c r="C14" s="50">
        <f>IF('Lead Data'!$H14="February",'Lead Data'!$I14,0)</f>
        <v>0</v>
      </c>
      <c r="D14" s="50">
        <f>IF('Lead Data'!$H14="March",'Lead Data'!$I14,0)</f>
        <v>0</v>
      </c>
      <c r="E14" s="50">
        <f>IF('Lead Data'!$H14="April",'Lead Data'!$I14,0)</f>
        <v>0</v>
      </c>
      <c r="F14" s="50">
        <f>IF('Lead Data'!$H14="May",'Lead Data'!$I14,0)</f>
        <v>0</v>
      </c>
      <c r="G14" s="50">
        <f>IF('Lead Data'!$H14="June",'Lead Data'!$I14,0)</f>
        <v>0</v>
      </c>
      <c r="H14" s="50">
        <f>IF('Lead Data'!$H14="July",'Lead Data'!$I14,0)</f>
        <v>0</v>
      </c>
      <c r="I14" s="50">
        <f>IF('Lead Data'!$H14="August",'Lead Data'!$I14,0)</f>
        <v>0</v>
      </c>
      <c r="J14" s="50">
        <f>IF('Lead Data'!$H14="September",'Lead Data'!$I14,0)</f>
        <v>0</v>
      </c>
      <c r="K14" s="50">
        <f>IF('Lead Data'!$H14="October",'Lead Data'!$I14,0)</f>
        <v>0</v>
      </c>
      <c r="L14" s="50">
        <f>IF('Lead Data'!$H14="November",'Lead Data'!$I14,0)</f>
        <v>0</v>
      </c>
      <c r="M14" s="51">
        <f>IF('Lead Data'!$H14="December",'Lead Data'!$I14,0)</f>
        <v>0</v>
      </c>
    </row>
    <row r="15" spans="1:13" ht="12.75" customHeight="1">
      <c r="A15" s="59">
        <f>IF('Lead Data'!A15&lt;&gt;"",'Lead Data'!A15,"")</f>
      </c>
      <c r="B15" s="49">
        <f>IF('Lead Data'!$H15="January",'Lead Data'!$I15,0)</f>
        <v>0</v>
      </c>
      <c r="C15" s="50">
        <f>IF('Lead Data'!$H15="February",'Lead Data'!$I15,0)</f>
        <v>0</v>
      </c>
      <c r="D15" s="50">
        <f>IF('Lead Data'!$H15="March",'Lead Data'!$I15,0)</f>
        <v>0</v>
      </c>
      <c r="E15" s="50">
        <f>IF('Lead Data'!$H15="April",'Lead Data'!$I15,0)</f>
        <v>0</v>
      </c>
      <c r="F15" s="50">
        <f>IF('Lead Data'!$H15="May",'Lead Data'!$I15,0)</f>
        <v>0</v>
      </c>
      <c r="G15" s="50">
        <f>IF('Lead Data'!$H15="June",'Lead Data'!$I15,0)</f>
        <v>0</v>
      </c>
      <c r="H15" s="50">
        <f>IF('Lead Data'!$H15="July",'Lead Data'!$I15,0)</f>
        <v>0</v>
      </c>
      <c r="I15" s="50">
        <f>IF('Lead Data'!$H15="August",'Lead Data'!$I15,0)</f>
        <v>0</v>
      </c>
      <c r="J15" s="50">
        <f>IF('Lead Data'!$H15="September",'Lead Data'!$I15,0)</f>
        <v>0</v>
      </c>
      <c r="K15" s="50">
        <f>IF('Lead Data'!$H15="October",'Lead Data'!$I15,0)</f>
        <v>0</v>
      </c>
      <c r="L15" s="50">
        <f>IF('Lead Data'!$H15="November",'Lead Data'!$I15,0)</f>
        <v>0</v>
      </c>
      <c r="M15" s="51">
        <f>IF('Lead Data'!$H15="December",'Lead Data'!$I15,0)</f>
        <v>0</v>
      </c>
    </row>
    <row r="16" spans="1:13" ht="12.75" customHeight="1">
      <c r="A16" s="59">
        <f>IF('Lead Data'!A16&lt;&gt;"",'Lead Data'!A16,"")</f>
      </c>
      <c r="B16" s="49">
        <f>IF('Lead Data'!$H16="January",'Lead Data'!$I16,0)</f>
        <v>0</v>
      </c>
      <c r="C16" s="50">
        <f>IF('Lead Data'!$H16="February",'Lead Data'!$I16,0)</f>
        <v>0</v>
      </c>
      <c r="D16" s="50">
        <f>IF('Lead Data'!$H16="March",'Lead Data'!$I16,0)</f>
        <v>0</v>
      </c>
      <c r="E16" s="50">
        <f>IF('Lead Data'!$H16="April",'Lead Data'!$I16,0)</f>
        <v>0</v>
      </c>
      <c r="F16" s="50">
        <f>IF('Lead Data'!$H16="May",'Lead Data'!$I16,0)</f>
        <v>0</v>
      </c>
      <c r="G16" s="50">
        <f>IF('Lead Data'!$H16="June",'Lead Data'!$I16,0)</f>
        <v>0</v>
      </c>
      <c r="H16" s="50">
        <f>IF('Lead Data'!$H16="July",'Lead Data'!$I16,0)</f>
        <v>0</v>
      </c>
      <c r="I16" s="50">
        <f>IF('Lead Data'!$H16="August",'Lead Data'!$I16,0)</f>
        <v>0</v>
      </c>
      <c r="J16" s="50">
        <f>IF('Lead Data'!$H16="September",'Lead Data'!$I16,0)</f>
        <v>0</v>
      </c>
      <c r="K16" s="50">
        <f>IF('Lead Data'!$H16="October",'Lead Data'!$I16,0)</f>
        <v>0</v>
      </c>
      <c r="L16" s="50">
        <f>IF('Lead Data'!$H16="November",'Lead Data'!$I16,0)</f>
        <v>0</v>
      </c>
      <c r="M16" s="51">
        <f>IF('Lead Data'!$H16="December",'Lead Data'!$I16,0)</f>
        <v>0</v>
      </c>
    </row>
    <row r="17" spans="1:13" ht="12.75" customHeight="1">
      <c r="A17" s="59">
        <f>IF('Lead Data'!A17&lt;&gt;"",'Lead Data'!A17,"")</f>
      </c>
      <c r="B17" s="49">
        <f>IF('Lead Data'!$H17="January",'Lead Data'!$I17,0)</f>
        <v>0</v>
      </c>
      <c r="C17" s="50">
        <f>IF('Lead Data'!$H17="February",'Lead Data'!$I17,0)</f>
        <v>0</v>
      </c>
      <c r="D17" s="50">
        <f>IF('Lead Data'!$H17="March",'Lead Data'!$I17,0)</f>
        <v>0</v>
      </c>
      <c r="E17" s="50">
        <f>IF('Lead Data'!$H17="April",'Lead Data'!$I17,0)</f>
        <v>0</v>
      </c>
      <c r="F17" s="50">
        <f>IF('Lead Data'!$H17="May",'Lead Data'!$I17,0)</f>
        <v>0</v>
      </c>
      <c r="G17" s="50">
        <f>IF('Lead Data'!$H17="June",'Lead Data'!$I17,0)</f>
        <v>0</v>
      </c>
      <c r="H17" s="50">
        <f>IF('Lead Data'!$H17="July",'Lead Data'!$I17,0)</f>
        <v>0</v>
      </c>
      <c r="I17" s="50">
        <f>IF('Lead Data'!$H17="August",'Lead Data'!$I17,0)</f>
        <v>0</v>
      </c>
      <c r="J17" s="50">
        <f>IF('Lead Data'!$H17="September",'Lead Data'!$I17,0)</f>
        <v>0</v>
      </c>
      <c r="K17" s="50">
        <f>IF('Lead Data'!$H17="October",'Lead Data'!$I17,0)</f>
        <v>0</v>
      </c>
      <c r="L17" s="50">
        <f>IF('Lead Data'!$H17="November",'Lead Data'!$I17,0)</f>
        <v>0</v>
      </c>
      <c r="M17" s="51">
        <f>IF('Lead Data'!$H17="December",'Lead Data'!$I17,0)</f>
        <v>0</v>
      </c>
    </row>
    <row r="18" spans="1:13" ht="12.75" customHeight="1">
      <c r="A18" s="59">
        <f>IF('Lead Data'!A18&lt;&gt;"",'Lead Data'!A18,"")</f>
      </c>
      <c r="B18" s="49">
        <f>IF('Lead Data'!$H18="January",'Lead Data'!$I18,0)</f>
        <v>0</v>
      </c>
      <c r="C18" s="50">
        <f>IF('Lead Data'!$H18="February",'Lead Data'!$I18,0)</f>
        <v>0</v>
      </c>
      <c r="D18" s="50">
        <f>IF('Lead Data'!$H18="March",'Lead Data'!$I18,0)</f>
        <v>0</v>
      </c>
      <c r="E18" s="50">
        <f>IF('Lead Data'!$H18="April",'Lead Data'!$I18,0)</f>
        <v>0</v>
      </c>
      <c r="F18" s="50">
        <f>IF('Lead Data'!$H18="May",'Lead Data'!$I18,0)</f>
        <v>0</v>
      </c>
      <c r="G18" s="50">
        <f>IF('Lead Data'!$H18="June",'Lead Data'!$I18,0)</f>
        <v>0</v>
      </c>
      <c r="H18" s="50">
        <f>IF('Lead Data'!$H18="July",'Lead Data'!$I18,0)</f>
        <v>0</v>
      </c>
      <c r="I18" s="50">
        <f>IF('Lead Data'!$H18="August",'Lead Data'!$I18,0)</f>
        <v>0</v>
      </c>
      <c r="J18" s="50">
        <f>IF('Lead Data'!$H18="September",'Lead Data'!$I18,0)</f>
        <v>0</v>
      </c>
      <c r="K18" s="50">
        <f>IF('Lead Data'!$H18="October",'Lead Data'!$I18,0)</f>
        <v>0</v>
      </c>
      <c r="L18" s="50">
        <f>IF('Lead Data'!$H18="November",'Lead Data'!$I18,0)</f>
        <v>0</v>
      </c>
      <c r="M18" s="51">
        <f>IF('Lead Data'!$H18="December",'Lead Data'!$I18,0)</f>
        <v>0</v>
      </c>
    </row>
    <row r="19" spans="1:13" ht="12.75" customHeight="1">
      <c r="A19" s="59">
        <f>IF('Lead Data'!A19&lt;&gt;"",'Lead Data'!A19,"")</f>
      </c>
      <c r="B19" s="49">
        <f>IF('Lead Data'!$H19="January",'Lead Data'!$I19,0)</f>
        <v>0</v>
      </c>
      <c r="C19" s="50">
        <f>IF('Lead Data'!$H19="February",'Lead Data'!$I19,0)</f>
        <v>0</v>
      </c>
      <c r="D19" s="50">
        <f>IF('Lead Data'!$H19="March",'Lead Data'!$I19,0)</f>
        <v>0</v>
      </c>
      <c r="E19" s="50">
        <f>IF('Lead Data'!$H19="April",'Lead Data'!$I19,0)</f>
        <v>0</v>
      </c>
      <c r="F19" s="50">
        <f>IF('Lead Data'!$H19="May",'Lead Data'!$I19,0)</f>
        <v>0</v>
      </c>
      <c r="G19" s="50">
        <f>IF('Lead Data'!$H19="June",'Lead Data'!$I19,0)</f>
        <v>0</v>
      </c>
      <c r="H19" s="50">
        <f>IF('Lead Data'!$H19="July",'Lead Data'!$I19,0)</f>
        <v>0</v>
      </c>
      <c r="I19" s="50">
        <f>IF('Lead Data'!$H19="August",'Lead Data'!$I19,0)</f>
        <v>0</v>
      </c>
      <c r="J19" s="50">
        <f>IF('Lead Data'!$H19="September",'Lead Data'!$I19,0)</f>
        <v>0</v>
      </c>
      <c r="K19" s="50">
        <f>IF('Lead Data'!$H19="October",'Lead Data'!$I19,0)</f>
        <v>0</v>
      </c>
      <c r="L19" s="50">
        <f>IF('Lead Data'!$H19="November",'Lead Data'!$I19,0)</f>
        <v>0</v>
      </c>
      <c r="M19" s="51">
        <f>IF('Lead Data'!$H19="December",'Lead Data'!$I19,0)</f>
        <v>0</v>
      </c>
    </row>
    <row r="20" spans="1:13" ht="12.75" customHeight="1">
      <c r="A20" s="59">
        <f>IF('Lead Data'!A20&lt;&gt;"",'Lead Data'!A20,"")</f>
      </c>
      <c r="B20" s="49">
        <f>IF('Lead Data'!$H20="January",'Lead Data'!$I20,0)</f>
        <v>0</v>
      </c>
      <c r="C20" s="50">
        <f>IF('Lead Data'!$H20="February",'Lead Data'!$I20,0)</f>
        <v>0</v>
      </c>
      <c r="D20" s="50">
        <f>IF('Lead Data'!$H20="March",'Lead Data'!$I20,0)</f>
        <v>0</v>
      </c>
      <c r="E20" s="50">
        <f>IF('Lead Data'!$H20="April",'Lead Data'!$I20,0)</f>
        <v>0</v>
      </c>
      <c r="F20" s="50">
        <f>IF('Lead Data'!$H20="May",'Lead Data'!$I20,0)</f>
        <v>0</v>
      </c>
      <c r="G20" s="50">
        <f>IF('Lead Data'!$H20="June",'Lead Data'!$I20,0)</f>
        <v>0</v>
      </c>
      <c r="H20" s="50">
        <f>IF('Lead Data'!$H20="July",'Lead Data'!$I20,0)</f>
        <v>0</v>
      </c>
      <c r="I20" s="50">
        <f>IF('Lead Data'!$H20="August",'Lead Data'!$I20,0)</f>
        <v>0</v>
      </c>
      <c r="J20" s="50">
        <f>IF('Lead Data'!$H20="September",'Lead Data'!$I20,0)</f>
        <v>0</v>
      </c>
      <c r="K20" s="50">
        <f>IF('Lead Data'!$H20="October",'Lead Data'!$I20,0)</f>
        <v>0</v>
      </c>
      <c r="L20" s="50">
        <f>IF('Lead Data'!$H20="November",'Lead Data'!$I20,0)</f>
        <v>0</v>
      </c>
      <c r="M20" s="51">
        <f>IF('Lead Data'!$H20="December",'Lead Data'!$I20,0)</f>
        <v>0</v>
      </c>
    </row>
    <row r="21" spans="1:13" ht="12.75" customHeight="1">
      <c r="A21" s="59">
        <f>IF('Lead Data'!A21&lt;&gt;"",'Lead Data'!A21,"")</f>
      </c>
      <c r="B21" s="49">
        <f>IF('Lead Data'!$H21="January",'Lead Data'!$I21,0)</f>
        <v>0</v>
      </c>
      <c r="C21" s="50">
        <f>IF('Lead Data'!$H21="February",'Lead Data'!$I21,0)</f>
        <v>0</v>
      </c>
      <c r="D21" s="50">
        <f>IF('Lead Data'!$H21="March",'Lead Data'!$I21,0)</f>
        <v>0</v>
      </c>
      <c r="E21" s="50">
        <f>IF('Lead Data'!$H21="April",'Lead Data'!$I21,0)</f>
        <v>0</v>
      </c>
      <c r="F21" s="50">
        <f>IF('Lead Data'!$H21="May",'Lead Data'!$I21,0)</f>
        <v>0</v>
      </c>
      <c r="G21" s="50">
        <f>IF('Lead Data'!$H21="June",'Lead Data'!$I21,0)</f>
        <v>0</v>
      </c>
      <c r="H21" s="50">
        <f>IF('Lead Data'!$H21="July",'Lead Data'!$I21,0)</f>
        <v>0</v>
      </c>
      <c r="I21" s="50">
        <f>IF('Lead Data'!$H21="August",'Lead Data'!$I21,0)</f>
        <v>0</v>
      </c>
      <c r="J21" s="50">
        <f>IF('Lead Data'!$H21="September",'Lead Data'!$I21,0)</f>
        <v>0</v>
      </c>
      <c r="K21" s="50">
        <f>IF('Lead Data'!$H21="October",'Lead Data'!$I21,0)</f>
        <v>0</v>
      </c>
      <c r="L21" s="50">
        <f>IF('Lead Data'!$H21="November",'Lead Data'!$I21,0)</f>
        <v>0</v>
      </c>
      <c r="M21" s="51">
        <f>IF('Lead Data'!$H21="December",'Lead Data'!$I21,0)</f>
        <v>0</v>
      </c>
    </row>
    <row r="22" spans="1:13" ht="12.75" customHeight="1">
      <c r="A22" s="59">
        <f>IF('Lead Data'!A22&lt;&gt;"",'Lead Data'!A22,"")</f>
      </c>
      <c r="B22" s="49">
        <f>IF('Lead Data'!$H22="January",'Lead Data'!$I22,0)</f>
        <v>0</v>
      </c>
      <c r="C22" s="50">
        <f>IF('Lead Data'!$H22="February",'Lead Data'!$I22,0)</f>
        <v>0</v>
      </c>
      <c r="D22" s="50">
        <f>IF('Lead Data'!$H22="March",'Lead Data'!$I22,0)</f>
        <v>0</v>
      </c>
      <c r="E22" s="50">
        <f>IF('Lead Data'!$H22="April",'Lead Data'!$I22,0)</f>
        <v>0</v>
      </c>
      <c r="F22" s="50">
        <f>IF('Lead Data'!$H22="May",'Lead Data'!$I22,0)</f>
        <v>0</v>
      </c>
      <c r="G22" s="50">
        <f>IF('Lead Data'!$H22="June",'Lead Data'!$I22,0)</f>
        <v>0</v>
      </c>
      <c r="H22" s="50">
        <f>IF('Lead Data'!$H22="July",'Lead Data'!$I22,0)</f>
        <v>0</v>
      </c>
      <c r="I22" s="50">
        <f>IF('Lead Data'!$H22="August",'Lead Data'!$I22,0)</f>
        <v>0</v>
      </c>
      <c r="J22" s="50">
        <f>IF('Lead Data'!$H22="September",'Lead Data'!$I22,0)</f>
        <v>0</v>
      </c>
      <c r="K22" s="50">
        <f>IF('Lead Data'!$H22="October",'Lead Data'!$I22,0)</f>
        <v>0</v>
      </c>
      <c r="L22" s="50">
        <f>IF('Lead Data'!$H22="November",'Lead Data'!$I22,0)</f>
        <v>0</v>
      </c>
      <c r="M22" s="51">
        <f>IF('Lead Data'!$H22="December",'Lead Data'!$I22,0)</f>
        <v>0</v>
      </c>
    </row>
    <row r="23" spans="1:13" ht="12.75" customHeight="1">
      <c r="A23" s="59">
        <f>IF('Lead Data'!A23&lt;&gt;"",'Lead Data'!A23,"")</f>
      </c>
      <c r="B23" s="49">
        <f>IF('Lead Data'!$H23="January",'Lead Data'!$I23,0)</f>
        <v>0</v>
      </c>
      <c r="C23" s="50">
        <f>IF('Lead Data'!$H23="February",'Lead Data'!$I23,0)</f>
        <v>0</v>
      </c>
      <c r="D23" s="50">
        <f>IF('Lead Data'!$H23="March",'Lead Data'!$I23,0)</f>
        <v>0</v>
      </c>
      <c r="E23" s="50">
        <f>IF('Lead Data'!$H23="April",'Lead Data'!$I23,0)</f>
        <v>0</v>
      </c>
      <c r="F23" s="50">
        <f>IF('Lead Data'!$H23="May",'Lead Data'!$I23,0)</f>
        <v>0</v>
      </c>
      <c r="G23" s="50">
        <f>IF('Lead Data'!$H23="June",'Lead Data'!$I23,0)</f>
        <v>0</v>
      </c>
      <c r="H23" s="50">
        <f>IF('Lead Data'!$H23="July",'Lead Data'!$I23,0)</f>
        <v>0</v>
      </c>
      <c r="I23" s="50">
        <f>IF('Lead Data'!$H23="August",'Lead Data'!$I23,0)</f>
        <v>0</v>
      </c>
      <c r="J23" s="50">
        <f>IF('Lead Data'!$H23="September",'Lead Data'!$I23,0)</f>
        <v>0</v>
      </c>
      <c r="K23" s="50">
        <f>IF('Lead Data'!$H23="October",'Lead Data'!$I23,0)</f>
        <v>0</v>
      </c>
      <c r="L23" s="50">
        <f>IF('Lead Data'!$H23="November",'Lead Data'!$I23,0)</f>
        <v>0</v>
      </c>
      <c r="M23" s="51">
        <f>IF('Lead Data'!$H23="December",'Lead Data'!$I23,0)</f>
        <v>0</v>
      </c>
    </row>
    <row r="24" spans="1:13" ht="12.75" customHeight="1">
      <c r="A24" s="59">
        <f>IF('Lead Data'!A24&lt;&gt;"",'Lead Data'!A24,"")</f>
      </c>
      <c r="B24" s="49">
        <f>IF('Lead Data'!$H24="January",'Lead Data'!$I24,0)</f>
        <v>0</v>
      </c>
      <c r="C24" s="50">
        <f>IF('Lead Data'!$H24="February",'Lead Data'!$I24,0)</f>
        <v>0</v>
      </c>
      <c r="D24" s="50">
        <f>IF('Lead Data'!$H24="March",'Lead Data'!$I24,0)</f>
        <v>0</v>
      </c>
      <c r="E24" s="50">
        <f>IF('Lead Data'!$H24="April",'Lead Data'!$I24,0)</f>
        <v>0</v>
      </c>
      <c r="F24" s="50">
        <f>IF('Lead Data'!$H24="May",'Lead Data'!$I24,0)</f>
        <v>0</v>
      </c>
      <c r="G24" s="50">
        <f>IF('Lead Data'!$H24="June",'Lead Data'!$I24,0)</f>
        <v>0</v>
      </c>
      <c r="H24" s="50">
        <f>IF('Lead Data'!$H24="July",'Lead Data'!$I24,0)</f>
        <v>0</v>
      </c>
      <c r="I24" s="50">
        <f>IF('Lead Data'!$H24="August",'Lead Data'!$I24,0)</f>
        <v>0</v>
      </c>
      <c r="J24" s="50">
        <f>IF('Lead Data'!$H24="September",'Lead Data'!$I24,0)</f>
        <v>0</v>
      </c>
      <c r="K24" s="50">
        <f>IF('Lead Data'!$H24="October",'Lead Data'!$I24,0)</f>
        <v>0</v>
      </c>
      <c r="L24" s="50">
        <f>IF('Lead Data'!$H24="November",'Lead Data'!$I24,0)</f>
        <v>0</v>
      </c>
      <c r="M24" s="51">
        <f>IF('Lead Data'!$H24="December",'Lead Data'!$I24,0)</f>
        <v>0</v>
      </c>
    </row>
    <row r="25" spans="1:13" ht="12.75" customHeight="1">
      <c r="A25" s="59">
        <f>IF('Lead Data'!A25&lt;&gt;"",'Lead Data'!A25,"")</f>
      </c>
      <c r="B25" s="49">
        <f>IF('Lead Data'!$H25="January",'Lead Data'!$I25,0)</f>
        <v>0</v>
      </c>
      <c r="C25" s="50">
        <f>IF('Lead Data'!$H25="February",'Lead Data'!$I25,0)</f>
        <v>0</v>
      </c>
      <c r="D25" s="50">
        <f>IF('Lead Data'!$H25="March",'Lead Data'!$I25,0)</f>
        <v>0</v>
      </c>
      <c r="E25" s="50">
        <f>IF('Lead Data'!$H25="April",'Lead Data'!$I25,0)</f>
        <v>0</v>
      </c>
      <c r="F25" s="50">
        <f>IF('Lead Data'!$H25="May",'Lead Data'!$I25,0)</f>
        <v>0</v>
      </c>
      <c r="G25" s="50">
        <f>IF('Lead Data'!$H25="June",'Lead Data'!$I25,0)</f>
        <v>0</v>
      </c>
      <c r="H25" s="50">
        <f>IF('Lead Data'!$H25="July",'Lead Data'!$I25,0)</f>
        <v>0</v>
      </c>
      <c r="I25" s="50">
        <f>IF('Lead Data'!$H25="August",'Lead Data'!$I25,0)</f>
        <v>0</v>
      </c>
      <c r="J25" s="50">
        <f>IF('Lead Data'!$H25="September",'Lead Data'!$I25,0)</f>
        <v>0</v>
      </c>
      <c r="K25" s="50">
        <f>IF('Lead Data'!$H25="October",'Lead Data'!$I25,0)</f>
        <v>0</v>
      </c>
      <c r="L25" s="50">
        <f>IF('Lead Data'!$H25="November",'Lead Data'!$I25,0)</f>
        <v>0</v>
      </c>
      <c r="M25" s="51">
        <f>IF('Lead Data'!$H25="December",'Lead Data'!$I25,0)</f>
        <v>0</v>
      </c>
    </row>
    <row r="26" spans="1:13" ht="12.75" customHeight="1">
      <c r="A26" s="59">
        <f>IF('Lead Data'!A26&lt;&gt;"",'Lead Data'!A26,"")</f>
      </c>
      <c r="B26" s="49">
        <f>IF('Lead Data'!$H26="January",'Lead Data'!$I26,0)</f>
        <v>0</v>
      </c>
      <c r="C26" s="50">
        <f>IF('Lead Data'!$H26="February",'Lead Data'!$I26,0)</f>
        <v>0</v>
      </c>
      <c r="D26" s="50">
        <f>IF('Lead Data'!$H26="March",'Lead Data'!$I26,0)</f>
        <v>0</v>
      </c>
      <c r="E26" s="50">
        <f>IF('Lead Data'!$H26="April",'Lead Data'!$I26,0)</f>
        <v>0</v>
      </c>
      <c r="F26" s="50">
        <f>IF('Lead Data'!$H26="May",'Lead Data'!$I26,0)</f>
        <v>0</v>
      </c>
      <c r="G26" s="50">
        <f>IF('Lead Data'!$H26="June",'Lead Data'!$I26,0)</f>
        <v>0</v>
      </c>
      <c r="H26" s="50">
        <f>IF('Lead Data'!$H26="July",'Lead Data'!$I26,0)</f>
        <v>0</v>
      </c>
      <c r="I26" s="50">
        <f>IF('Lead Data'!$H26="August",'Lead Data'!$I26,0)</f>
        <v>0</v>
      </c>
      <c r="J26" s="50">
        <f>IF('Lead Data'!$H26="September",'Lead Data'!$I26,0)</f>
        <v>0</v>
      </c>
      <c r="K26" s="50">
        <f>IF('Lead Data'!$H26="October",'Lead Data'!$I26,0)</f>
        <v>0</v>
      </c>
      <c r="L26" s="50">
        <f>IF('Lead Data'!$H26="November",'Lead Data'!$I26,0)</f>
        <v>0</v>
      </c>
      <c r="M26" s="51">
        <f>IF('Lead Data'!$H26="December",'Lead Data'!$I26,0)</f>
        <v>0</v>
      </c>
    </row>
    <row r="27" spans="1:13" ht="12.75" customHeight="1">
      <c r="A27" s="59">
        <f>IF('Lead Data'!A27&lt;&gt;"",'Lead Data'!A27,"")</f>
      </c>
      <c r="B27" s="49">
        <f>IF('Lead Data'!$H27="January",'Lead Data'!$I27,0)</f>
        <v>0</v>
      </c>
      <c r="C27" s="50">
        <f>IF('Lead Data'!$H27="February",'Lead Data'!$I27,0)</f>
        <v>0</v>
      </c>
      <c r="D27" s="50">
        <f>IF('Lead Data'!$H27="March",'Lead Data'!$I27,0)</f>
        <v>0</v>
      </c>
      <c r="E27" s="50">
        <f>IF('Lead Data'!$H27="April",'Lead Data'!$I27,0)</f>
        <v>0</v>
      </c>
      <c r="F27" s="50">
        <f>IF('Lead Data'!$H27="May",'Lead Data'!$I27,0)</f>
        <v>0</v>
      </c>
      <c r="G27" s="50">
        <f>IF('Lead Data'!$H27="June",'Lead Data'!$I27,0)</f>
        <v>0</v>
      </c>
      <c r="H27" s="50">
        <f>IF('Lead Data'!$H27="July",'Lead Data'!$I27,0)</f>
        <v>0</v>
      </c>
      <c r="I27" s="50">
        <f>IF('Lead Data'!$H27="August",'Lead Data'!$I27,0)</f>
        <v>0</v>
      </c>
      <c r="J27" s="50">
        <f>IF('Lead Data'!$H27="September",'Lead Data'!$I27,0)</f>
        <v>0</v>
      </c>
      <c r="K27" s="50">
        <f>IF('Lead Data'!$H27="October",'Lead Data'!$I27,0)</f>
        <v>0</v>
      </c>
      <c r="L27" s="50">
        <f>IF('Lead Data'!$H27="November",'Lead Data'!$I27,0)</f>
        <v>0</v>
      </c>
      <c r="M27" s="51">
        <f>IF('Lead Data'!$H27="December",'Lead Data'!$I27,0)</f>
        <v>0</v>
      </c>
    </row>
    <row r="28" spans="1:13" ht="12.75" customHeight="1">
      <c r="A28" s="59">
        <f>IF('Lead Data'!A28&lt;&gt;"",'Lead Data'!A28,"")</f>
      </c>
      <c r="B28" s="49">
        <f>IF('Lead Data'!$H28="January",'Lead Data'!$I28,0)</f>
        <v>0</v>
      </c>
      <c r="C28" s="50">
        <f>IF('Lead Data'!$H28="February",'Lead Data'!$I28,0)</f>
        <v>0</v>
      </c>
      <c r="D28" s="50">
        <f>IF('Lead Data'!$H28="March",'Lead Data'!$I28,0)</f>
        <v>0</v>
      </c>
      <c r="E28" s="50">
        <f>IF('Lead Data'!$H28="April",'Lead Data'!$I28,0)</f>
        <v>0</v>
      </c>
      <c r="F28" s="50">
        <f>IF('Lead Data'!$H28="May",'Lead Data'!$I28,0)</f>
        <v>0</v>
      </c>
      <c r="G28" s="50">
        <f>IF('Lead Data'!$H28="June",'Lead Data'!$I28,0)</f>
        <v>0</v>
      </c>
      <c r="H28" s="50">
        <f>IF('Lead Data'!$H28="July",'Lead Data'!$I28,0)</f>
        <v>0</v>
      </c>
      <c r="I28" s="50">
        <f>IF('Lead Data'!$H28="August",'Lead Data'!$I28,0)</f>
        <v>0</v>
      </c>
      <c r="J28" s="50">
        <f>IF('Lead Data'!$H28="September",'Lead Data'!$I28,0)</f>
        <v>0</v>
      </c>
      <c r="K28" s="50">
        <f>IF('Lead Data'!$H28="October",'Lead Data'!$I28,0)</f>
        <v>0</v>
      </c>
      <c r="L28" s="50">
        <f>IF('Lead Data'!$H28="November",'Lead Data'!$I28,0)</f>
        <v>0</v>
      </c>
      <c r="M28" s="51">
        <f>IF('Lead Data'!$H28="December",'Lead Data'!$I28,0)</f>
        <v>0</v>
      </c>
    </row>
    <row r="29" spans="1:13" ht="12.75" customHeight="1">
      <c r="A29" s="59">
        <f>IF('Lead Data'!A29&lt;&gt;"",'Lead Data'!A29,"")</f>
      </c>
      <c r="B29" s="49">
        <f>IF('Lead Data'!$H29="January",'Lead Data'!$I29,0)</f>
        <v>0</v>
      </c>
      <c r="C29" s="50">
        <f>IF('Lead Data'!$H29="February",'Lead Data'!$I29,0)</f>
        <v>0</v>
      </c>
      <c r="D29" s="50">
        <f>IF('Lead Data'!$H29="March",'Lead Data'!$I29,0)</f>
        <v>0</v>
      </c>
      <c r="E29" s="50">
        <f>IF('Lead Data'!$H29="April",'Lead Data'!$I29,0)</f>
        <v>0</v>
      </c>
      <c r="F29" s="50">
        <f>IF('Lead Data'!$H29="May",'Lead Data'!$I29,0)</f>
        <v>0</v>
      </c>
      <c r="G29" s="50">
        <f>IF('Lead Data'!$H29="June",'Lead Data'!$I29,0)</f>
        <v>0</v>
      </c>
      <c r="H29" s="50">
        <f>IF('Lead Data'!$H29="July",'Lead Data'!$I29,0)</f>
        <v>0</v>
      </c>
      <c r="I29" s="50">
        <f>IF('Lead Data'!$H29="August",'Lead Data'!$I29,0)</f>
        <v>0</v>
      </c>
      <c r="J29" s="50">
        <f>IF('Lead Data'!$H29="September",'Lead Data'!$I29,0)</f>
        <v>0</v>
      </c>
      <c r="K29" s="50">
        <f>IF('Lead Data'!$H29="October",'Lead Data'!$I29,0)</f>
        <v>0</v>
      </c>
      <c r="L29" s="50">
        <f>IF('Lead Data'!$H29="November",'Lead Data'!$I29,0)</f>
        <v>0</v>
      </c>
      <c r="M29" s="51">
        <f>IF('Lead Data'!$H29="December",'Lead Data'!$I29,0)</f>
        <v>0</v>
      </c>
    </row>
    <row r="30" spans="1:13" ht="12.75" customHeight="1">
      <c r="A30" s="59">
        <f>IF('Lead Data'!A30&lt;&gt;"",'Lead Data'!A30,"")</f>
      </c>
      <c r="B30" s="52">
        <f>IF('Lead Data'!$H30="January",'Lead Data'!$I30,0)</f>
        <v>0</v>
      </c>
      <c r="C30" s="53">
        <f>IF('Lead Data'!$H30="February",'Lead Data'!$I30,0)</f>
        <v>0</v>
      </c>
      <c r="D30" s="53">
        <f>IF('Lead Data'!$H30="March",'Lead Data'!$I30,0)</f>
        <v>0</v>
      </c>
      <c r="E30" s="53">
        <f>IF('Lead Data'!$H30="April",'Lead Data'!$I30,0)</f>
        <v>0</v>
      </c>
      <c r="F30" s="53">
        <f>IF('Lead Data'!$H30="May",'Lead Data'!$I30,0)</f>
        <v>0</v>
      </c>
      <c r="G30" s="53">
        <f>IF('Lead Data'!$H30="June",'Lead Data'!$I30,0)</f>
        <v>0</v>
      </c>
      <c r="H30" s="53">
        <f>IF('Lead Data'!$H30="July",'Lead Data'!$I30,0)</f>
        <v>0</v>
      </c>
      <c r="I30" s="53">
        <f>IF('Lead Data'!$H30="August",'Lead Data'!$I30,0)</f>
        <v>0</v>
      </c>
      <c r="J30" s="53">
        <f>IF('Lead Data'!$H30="September",'Lead Data'!$I30,0)</f>
        <v>0</v>
      </c>
      <c r="K30" s="53">
        <f>IF('Lead Data'!$H30="October",'Lead Data'!$I30,0)</f>
        <v>0</v>
      </c>
      <c r="L30" s="53">
        <f>IF('Lead Data'!$H30="November",'Lead Data'!$I30,0)</f>
        <v>0</v>
      </c>
      <c r="M30" s="54">
        <f>IF('Lead Data'!$H30="December",'Lead Data'!$I30,0)</f>
        <v>0</v>
      </c>
    </row>
    <row r="31" spans="1:13" ht="15.75" customHeight="1" thickBot="1">
      <c r="A31" s="60" t="s">
        <v>16</v>
      </c>
      <c r="B31" s="62">
        <f aca="true" t="shared" si="0" ref="B31:M31">SUM(B7:B30)</f>
        <v>270000</v>
      </c>
      <c r="C31" s="63">
        <f t="shared" si="0"/>
        <v>20000</v>
      </c>
      <c r="D31" s="63">
        <f t="shared" si="0"/>
        <v>20000</v>
      </c>
      <c r="E31" s="64">
        <f t="shared" si="0"/>
        <v>0</v>
      </c>
      <c r="F31" s="64">
        <f t="shared" si="0"/>
        <v>0</v>
      </c>
      <c r="G31" s="64">
        <f t="shared" si="0"/>
        <v>0</v>
      </c>
      <c r="H31" s="64">
        <f t="shared" si="0"/>
        <v>0</v>
      </c>
      <c r="I31" s="64">
        <f t="shared" si="0"/>
        <v>0</v>
      </c>
      <c r="J31" s="64">
        <f t="shared" si="0"/>
        <v>0</v>
      </c>
      <c r="K31" s="64">
        <f t="shared" si="0"/>
        <v>0</v>
      </c>
      <c r="L31" s="64">
        <f t="shared" si="0"/>
        <v>0</v>
      </c>
      <c r="M31" s="64">
        <f t="shared" si="0"/>
        <v>0</v>
      </c>
    </row>
    <row r="32" spans="1:13" ht="15.75" customHeight="1" thickBot="1" thickTop="1">
      <c r="A32" s="61" t="s">
        <v>24</v>
      </c>
      <c r="B32" s="65">
        <f>B31</f>
        <v>270000</v>
      </c>
      <c r="C32" s="66">
        <f>B32+C31</f>
        <v>290000</v>
      </c>
      <c r="D32" s="66">
        <f aca="true" t="shared" si="1" ref="D32:M32">C32+D31</f>
        <v>310000</v>
      </c>
      <c r="E32" s="66">
        <f t="shared" si="1"/>
        <v>310000</v>
      </c>
      <c r="F32" s="66">
        <f t="shared" si="1"/>
        <v>310000</v>
      </c>
      <c r="G32" s="66">
        <f t="shared" si="1"/>
        <v>310000</v>
      </c>
      <c r="H32" s="66">
        <f t="shared" si="1"/>
        <v>310000</v>
      </c>
      <c r="I32" s="66">
        <f t="shared" si="1"/>
        <v>310000</v>
      </c>
      <c r="J32" s="66">
        <f t="shared" si="1"/>
        <v>310000</v>
      </c>
      <c r="K32" s="66">
        <f t="shared" si="1"/>
        <v>310000</v>
      </c>
      <c r="L32" s="66">
        <f t="shared" si="1"/>
        <v>310000</v>
      </c>
      <c r="M32" s="67">
        <f t="shared" si="1"/>
        <v>310000</v>
      </c>
    </row>
  </sheetData>
  <printOptions/>
  <pageMargins left="0.5" right="0.5" top="1" bottom="1" header="0.5" footer="0.5"/>
  <pageSetup horizontalDpi="600" verticalDpi="600" orientation="landscape" scale="75" r:id="rId1"/>
  <headerFooter alignWithMargins="0">
    <oddFooter>&amp;L&amp;P of &amp;N&amp;C&amp;D</oddFooter>
  </headerFooter>
  <ignoredErrors>
    <ignoredError sqref="A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leads tracking</dc:title>
  <dc:subject/>
  <dc:creator/>
  <cp:keywords/>
  <dc:description/>
  <cp:lastModifiedBy>a-ellenc</cp:lastModifiedBy>
  <cp:lastPrinted>2005-08-16T22:16:33Z</cp:lastPrinted>
  <dcterms:created xsi:type="dcterms:W3CDTF">2004-04-21T01:37:23Z</dcterms:created>
  <dcterms:modified xsi:type="dcterms:W3CDTF">2005-09-02T20:11:01Z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AssetTy">
    <vt:lpwstr>TP</vt:lpwstr>
  </property>
  <property fmtid="{D5CDD505-2E9C-101B-9397-08002B2CF9AE}" pid="5" name="BugNumb">
    <vt:lpwstr>5544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TS001234204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Detailed leads tracking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Detailed leads tracking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12;#22;#Excel 2003;#23;#Microsoft Office Excel 2007;#347;#Work Essentials 12</vt:lpwstr>
  </property>
  <property fmtid="{D5CDD505-2E9C-101B-9397-08002B2CF9AE}" pid="29" name="TrustLev">
    <vt:lpwstr>Microsoft Managed Content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TemplateStat">
    <vt:lpwstr>Complete</vt:lpwstr>
  </property>
  <property fmtid="{D5CDD505-2E9C-101B-9397-08002B2CF9AE}" pid="35" name="PublishStatusLook">
    <vt:lpwstr>269051</vt:lpwstr>
  </property>
  <property fmtid="{D5CDD505-2E9C-101B-9397-08002B2CF9AE}" pid="36" name="APTrustLev">
    <vt:lpwstr>1.00000000000000</vt:lpwstr>
  </property>
  <property fmtid="{D5CDD505-2E9C-101B-9397-08002B2CF9AE}" pid="37" name="TPClientView">
    <vt:lpwstr>Microsoft Office Excel</vt:lpwstr>
  </property>
  <property fmtid="{D5CDD505-2E9C-101B-9397-08002B2CF9AE}" pid="38" name="TPCompone">
    <vt:lpwstr>EXCELFiles</vt:lpwstr>
  </property>
  <property fmtid="{D5CDD505-2E9C-101B-9397-08002B2CF9AE}" pid="39" name="TPNamespa">
    <vt:lpwstr>EXCEL</vt:lpwstr>
  </property>
  <property fmtid="{D5CDD505-2E9C-101B-9397-08002B2CF9AE}" pid="40" name="Content Ty">
    <vt:lpwstr>OOFile</vt:lpwstr>
  </property>
  <property fmtid="{D5CDD505-2E9C-101B-9397-08002B2CF9AE}" pid="41" name="AuthoringAsset">
    <vt:lpwstr>TP001234204</vt:lpwstr>
  </property>
</Properties>
</file>