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6590" windowHeight="9195" tabRatio="564"/>
  </bookViews>
  <sheets>
    <sheet name="Operating Financial Plan" sheetId="2" r:id="rId1"/>
    <sheet name="CIP Financial Plan" sheetId="3" r:id="rId2"/>
    <sheet name="Resource Links" sheetId="4" r:id="rId3"/>
    <sheet name="Checklist"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w1" hidden="1">{"cxtransfer",#N/A,FALSE,"ReorgRevisted"}</definedName>
    <definedName name="___w2" hidden="1">{"cxtransfer",#N/A,FALSE,"ReorgRevisted"}</definedName>
    <definedName name="__w1" hidden="1">{"cxtransfer",#N/A,FALSE,"ReorgRevisted"}</definedName>
    <definedName name="__w2" hidden="1">{"cxtransfer",#N/A,FALSE,"ReorgRevisted"}</definedName>
    <definedName name="_00Salaries" localSheetId="0">#REF!</definedName>
    <definedName name="_00Salaries">#REF!</definedName>
    <definedName name="_01Salaries" localSheetId="0">#REF!</definedName>
    <definedName name="_01Salaries">#REF!</definedName>
    <definedName name="_02Salaries" localSheetId="0">#REF!</definedName>
    <definedName name="_02Salaries">#REF!</definedName>
    <definedName name="_03Salaries">'[1]Hourly Schedule'!$A$3:$K$102</definedName>
    <definedName name="_2005_IS_Budget_adjusted_by_Fiscal" localSheetId="0">#REF!</definedName>
    <definedName name="_2005_IS_Budget_adjusted_by_Fiscal">#REF!</definedName>
    <definedName name="_99Salaries" localSheetId="0">#REF!</definedName>
    <definedName name="_99Salaries">#REF!</definedName>
    <definedName name="_w1" hidden="1">{"cxtransfer",#N/A,FALSE,"ReorgRevisted"}</definedName>
    <definedName name="_w2" hidden="1">{"cxtransfer",#N/A,FALSE,"ReorgRevisted"}</definedName>
    <definedName name="a" hidden="1">{"Dis",#N/A,FALSE,"ReorgRevisted"}</definedName>
    <definedName name="aa" hidden="1">{"NonWhole",#N/A,FALSE,"ReorgRevisted"}</definedName>
    <definedName name="aaaaaaaa" hidden="1">{"Dis",#N/A,FALSE,"ReorgRevisted"}</definedName>
    <definedName name="ab" hidden="1">{"cxtransfer",#N/A,FALSE,"ReorgRevisted"}</definedName>
    <definedName name="abcd" hidden="1">{"cxtransfer",#N/A,FALSE,"ReorgRevisted"}</definedName>
    <definedName name="abcde" hidden="1">{"cxtransfer",#N/A,FALSE,"ReorgRevisted"}</definedName>
    <definedName name="actual" localSheetId="0">#REF!</definedName>
    <definedName name="actual">#REF!</definedName>
    <definedName name="ActualFundBalance" localSheetId="0">#REF!</definedName>
    <definedName name="ActualFundBalance">#REF!</definedName>
    <definedName name="AdoptedFundBalance" localSheetId="0">#REF!</definedName>
    <definedName name="AdoptedFundBalance">#REF!</definedName>
    <definedName name="AgencyContact">'[2]TOC Forms'!$C$57</definedName>
    <definedName name="agingtot" localSheetId="0">'[3]original TA contracts'!#REF!</definedName>
    <definedName name="agingtot">'[3]original TA contracts'!#REF!</definedName>
    <definedName name="all_other_reduction" localSheetId="0">'[4]2001 Final Target Reductions'!#REF!</definedName>
    <definedName name="all_other_reduction">'[4]2001 Final Target Reductions'!#REF!</definedName>
    <definedName name="AllocBasisTable2009">'[5]DCHS 07Tables for 09 Allocation'!$E$2:$P$3,'[5]DCHS 07Tables for 09 Allocation'!$B$4:$P$33</definedName>
    <definedName name="Appro" localSheetId="0">#REF!</definedName>
    <definedName name="Appro">#REF!</definedName>
    <definedName name="ApproUnitName">'[2]TOC Forms'!$C$59</definedName>
    <definedName name="April" localSheetId="0">#REF!,#REF!,#REF!,#REF!,#REF!,#REF!</definedName>
    <definedName name="April">#REF!,#REF!,#REF!,#REF!,#REF!,#REF!</definedName>
    <definedName name="ARMS08" localSheetId="0">#REF!</definedName>
    <definedName name="ARMS08">#REF!</definedName>
    <definedName name="asfda" hidden="1">{"NonWhole",#N/A,FALSE,"ReorgRevisted"}</definedName>
    <definedName name="August" localSheetId="0">#REF!,#REF!,#REF!,#REF!,#REF!,#REF!</definedName>
    <definedName name="August">#REF!,#REF!,#REF!,#REF!,#REF!,#REF!</definedName>
    <definedName name="av" hidden="1">{"NonWhole",#N/A,FALSE,"ReorgRevisted"}</definedName>
    <definedName name="b" hidden="1">{"Dis",#N/A,FALSE,"ReorgRevisted"}</definedName>
    <definedName name="bt" hidden="1">{"Dis",#N/A,FALSE,"ReorgRevisted"}</definedName>
    <definedName name="BTT" hidden="1">{"NonWhole",#N/A,FALSE,"ReorgRevisted"}</definedName>
    <definedName name="Budget_Codes">'[6]Replacement Analysis'!$B$8:$B$15</definedName>
    <definedName name="Carryover" localSheetId="0">#REF!</definedName>
    <definedName name="Carryover">#REF!</definedName>
    <definedName name="Cell" localSheetId="0">#REF!</definedName>
    <definedName name="Cell">#REF!</definedName>
    <definedName name="child" hidden="1">{"NonWhole",#N/A,FALSE,"ReorgRevisted"}</definedName>
    <definedName name="cj" hidden="1">{"Dis",#N/A,FALSE,"ReorgRevisted"}</definedName>
    <definedName name="cjp" hidden="1">{"cxtransfer",#N/A,FALSE,"ReorgRevisted"}</definedName>
    <definedName name="cjpf" hidden="1">{"Whole",#N/A,FALSE,"ReorgRevisted"}</definedName>
    <definedName name="cjpf1" hidden="1">{"Whole",#N/A,FALSE,"ReorgRevisted"}</definedName>
    <definedName name="COLA" localSheetId="0">#REF!</definedName>
    <definedName name="COLA">#REF!</definedName>
    <definedName name="ContactPhone">'[2]TOC Forms'!$C$58</definedName>
    <definedName name="Core_Business_Code">'[7]DATA Tables'!$A$39:$A$48</definedName>
    <definedName name="criminal" hidden="1">{"NonWhole",#N/A,FALSE,"ReorgRevisted"}</definedName>
    <definedName name="CSD_ERP" localSheetId="0">#REF!</definedName>
    <definedName name="CSD_ERP">#REF!</definedName>
    <definedName name="CSD_Reduction" localSheetId="0">'[4]2001 Final Target Reductions'!#REF!</definedName>
    <definedName name="CSD_Reduction">'[4]2001 Final Target Reductions'!#REF!</definedName>
    <definedName name="CSD_Total" localSheetId="0">#REF!</definedName>
    <definedName name="CSD_Total">#REF!</definedName>
    <definedName name="CSOCON">'[8]2011 DCHS (0935) Alloc 4-13ver1'!$R$38</definedName>
    <definedName name="CSOSAL">'[8]2011 DCHS (0935) Alloc 4-13ver1'!$R$16</definedName>
    <definedName name="CSOTOT">'[8]2011 DCHS (0935) Alloc 4-13ver1'!$R$60</definedName>
    <definedName name="CXAgncy09">'[9]09 REQ Sum Corrected 6-24-08'!$D$7:$D$9,'[9]09 REQ Sum Corrected 6-24-08'!$D$13,'[9]09 REQ Sum Corrected 6-24-08'!$D$17:$D$20</definedName>
    <definedName name="cxs" hidden="1">{"Whole",#N/A,FALSE,"ReorgRevisted"}</definedName>
    <definedName name="d" hidden="1">{"NonWhole",#N/A,FALSE,"ReorgRevisted"}</definedName>
    <definedName name="_xlnm.Database" localSheetId="0">#REF!</definedName>
    <definedName name="_xlnm.Database">#REF!</definedName>
    <definedName name="DCHS08ARMS" localSheetId="0">#REF!</definedName>
    <definedName name="DCHS08ARMS">#REF!</definedName>
    <definedName name="ddd.ext" hidden="1">{"NonWhole",#N/A,FALSE,"ReorgRevisted"}</definedName>
    <definedName name="DDD_ERP" localSheetId="0">#REF!</definedName>
    <definedName name="DDD_ERP">#REF!</definedName>
    <definedName name="DDD_Total" localSheetId="0">#REF!</definedName>
    <definedName name="DDD_Total">#REF!</definedName>
    <definedName name="December" localSheetId="0">#REF!,#REF!,#REF!,#REF!,#REF!,#REF!,#REF!</definedName>
    <definedName name="December">#REF!,#REF!,#REF!,#REF!,#REF!,#REF!,#REF!</definedName>
    <definedName name="Dept_Num_Code">'[7]DATA Tables'!$A$11:$A$26</definedName>
    <definedName name="Division_Code">'[7]DATA Tables'!$A$3:$A$7</definedName>
    <definedName name="DO_ERP" localSheetId="0">#REF!</definedName>
    <definedName name="DO_ERP">#REF!</definedName>
    <definedName name="DO_Total" localSheetId="0">#REF!</definedName>
    <definedName name="DO_Total">#REF!</definedName>
    <definedName name="donya" hidden="1">{"Whole",#N/A,FALSE,"ReorgRevisted"}</definedName>
    <definedName name="drop_down">'[10]Replacement Analysis'!$B$8:$B$27</definedName>
    <definedName name="efg" hidden="1">{"cxtransfer",#N/A,FALSE,"ReorgRevisted"}</definedName>
    <definedName name="EstimatedFundBalance" localSheetId="0">#REF!</definedName>
    <definedName name="EstimatedFundBalance">#REF!</definedName>
    <definedName name="Expenditures" localSheetId="0">#REF!</definedName>
    <definedName name="Expenditures">#REF!</definedName>
    <definedName name="FB_1363">'[8]2011 DCHS (0935) Alloc 4-13ver1'!$N$2</definedName>
    <definedName name="FB_1376">'[8]2011 DCHS (0935) Alloc 4-13ver1'!$Q$2</definedName>
    <definedName name="FB_6831">'[8]2011 DCHS (0935) Alloc 4-13ver1'!$J$2</definedName>
    <definedName name="FB_6832">'[8]2011 DCHS (0935) Alloc 4-13ver1'!$L$2</definedName>
    <definedName name="FB_6833">'[8]2011 DCHS (0935) Alloc 4-13ver1'!$O$1</definedName>
    <definedName name="February" localSheetId="0">#REF!,#REF!,#REF!,#REF!,#REF!,#REF!</definedName>
    <definedName name="February">#REF!,#REF!,#REF!,#REF!,#REF!,#REF!</definedName>
    <definedName name="Financial_Plan" localSheetId="0">#REF!</definedName>
    <definedName name="Financial_Plan">#REF!</definedName>
    <definedName name="FinPlan" hidden="1">{"Whole",#N/A,FALSE,"ReorgRevisted"}</definedName>
    <definedName name="FirstQOO" localSheetId="0">#REF!</definedName>
    <definedName name="FirstQOO">#REF!</definedName>
    <definedName name="Footnote" localSheetId="0">#REF!</definedName>
    <definedName name="Footnote">#REF!</definedName>
    <definedName name="form" hidden="1">{"Dis",#N/A,FALSE,"ReorgRevisted"}</definedName>
    <definedName name="Form3BB" hidden="1">{"cxtransfer",#N/A,FALSE,"ReorgRevisted"}</definedName>
    <definedName name="form4a" hidden="1">{"Dis",#N/A,FALSE,"ReorgRevisted"}</definedName>
    <definedName name="Form5" hidden="1">{"cxtransfer",#N/A,FALSE,"ReorgRevisted"}</definedName>
    <definedName name="FourthQOO" localSheetId="0">#REF!</definedName>
    <definedName name="FourthQOO">#REF!</definedName>
    <definedName name="fr" hidden="1">{"NonWhole",#N/A,FALSE,"ReorgRevisted"}</definedName>
    <definedName name="Friday1" localSheetId="0">#REF!,#REF!,#REF!,#REF!,#REF!,#REF!,#REF!,#REF!,#REF!,#REF!,#REF!,#REF!,#REF!,#REF!,#REF!,#REF!,#REF!,#REF!,#REF!,#REF!,#REF!</definedName>
    <definedName name="Friday1">#REF!,#REF!,#REF!,#REF!,#REF!,#REF!,#REF!,#REF!,#REF!,#REF!,#REF!,#REF!,#REF!,#REF!,#REF!,#REF!,#REF!,#REF!,#REF!,#REF!,#REF!</definedName>
    <definedName name="Friday2" localSheetId="0">#REF!,#REF!,#REF!,#REF!,#REF!,#REF!,#REF!,#REF!,#REF!,#REF!,#REF!,#REF!,#REF!,#REF!,#REF!,#REF!,#REF!,#REF!,#REF!,#REF!</definedName>
    <definedName name="Friday2">#REF!,#REF!,#REF!,#REF!,#REF!,#REF!,#REF!,#REF!,#REF!,#REF!,#REF!,#REF!,#REF!,#REF!,#REF!,#REF!,#REF!,#REF!,#REF!,#REF!</definedName>
    <definedName name="Friday3" localSheetId="0">#REF!,#REF!,#REF!,#REF!,#REF!,#REF!,#REF!,#REF!,#REF!,#REF!,#REF!,#REF!,#REF!,#REF!,#REF!,#REF!,#REF!,#REF!,#REF!,#REF!</definedName>
    <definedName name="Friday3">#REF!,#REF!,#REF!,#REF!,#REF!,#REF!,#REF!,#REF!,#REF!,#REF!,#REF!,#REF!,#REF!,#REF!,#REF!,#REF!,#REF!,#REF!,#REF!,#REF!</definedName>
    <definedName name="FS" hidden="1">{"Dis",#N/A,FALSE,"ReorgRevisted"}</definedName>
    <definedName name="Fund_Dept">'[2]TOC Forms'!$C$56</definedName>
    <definedName name="Fund_Source_Code">'[7]DATA Tables'!$A$140:$A$150</definedName>
    <definedName name="gg" hidden="1">{"Dis",#N/A,FALSE,"ReorgRevisted"}</definedName>
    <definedName name="Goal_Code">'[7]DATA Tables'!$A$30:$A$35</definedName>
    <definedName name="GRNCON">'[8]2011 DCHS (0935) Alloc 4-13ver1'!$R$44</definedName>
    <definedName name="GRNSAL">'[8]2011 DCHS (0935) Alloc 4-13ver1'!$R$22</definedName>
    <definedName name="GRNTOT">'[8]2011 DCHS (0935) Alloc 4-13ver1'!$R$66</definedName>
    <definedName name="HOFMIDDCON">'[8]2011 DCHS (0935) Alloc 4-13ver1'!$R$47</definedName>
    <definedName name="HOFMIDDSAL">'[8]2011 DCHS (0935) Alloc 4-13ver1'!$R$25</definedName>
    <definedName name="HOFMIDDTOT">'[8]2011 DCHS (0935) Alloc 4-13ver1'!$R$69</definedName>
    <definedName name="housingtot" localSheetId="0">'[3]original TA contracts'!#REF!</definedName>
    <definedName name="housingtot">'[3]original TA contracts'!#REF!</definedName>
    <definedName name="human_service_reduction" localSheetId="0">'[4]2001 Final Target Reductions'!#REF!</definedName>
    <definedName name="human_service_reduction">'[4]2001 Final Target Reductions'!#REF!</definedName>
    <definedName name="iii" hidden="1">{"Dis",#N/A,FALSE,"ReorgRevisted"}</definedName>
    <definedName name="inn" hidden="1">{"NonWhole",#N/A,FALSE,"ReorgRevisted"}</definedName>
    <definedName name="January" localSheetId="0">#REF!,#REF!,#REF!,#REF!,#REF!,#REF!</definedName>
    <definedName name="January">#REF!,#REF!,#REF!,#REF!,#REF!,#REF!</definedName>
    <definedName name="JKBPons" localSheetId="0">#REF!</definedName>
    <definedName name="JKBPons">#REF!</definedName>
    <definedName name="July" localSheetId="0">#REF!,#REF!,#REF!,#REF!,#REF!,#REF!</definedName>
    <definedName name="July">#REF!,#REF!,#REF!,#REF!,#REF!,#REF!</definedName>
    <definedName name="June" localSheetId="0">#REF!,#REF!,#REF!,#REF!,#REF!,#REF!</definedName>
    <definedName name="June">#REF!,#REF!,#REF!,#REF!,#REF!,#REF!</definedName>
    <definedName name="k" hidden="1">{"NonWhole",#N/A,FALSE,"ReorgRevisted"}</definedName>
    <definedName name="kk" hidden="1">{"cxtransfer",#N/A,FALSE,"ReorgRevisted"}</definedName>
    <definedName name="LSJ_reduction" localSheetId="0">'[4]2001 Final Target Reductions'!#REF!</definedName>
    <definedName name="LSJ_reduction">'[4]2001 Final Target Reductions'!#REF!</definedName>
    <definedName name="mandatory_adds" localSheetId="0">'[4]2001 Final Target Reductions'!#REF!</definedName>
    <definedName name="mandatory_adds">'[4]2001 Final Target Reductions'!#REF!</definedName>
    <definedName name="March" localSheetId="0">#REF!,#REF!,#REF!,#REF!,#REF!,#REF!</definedName>
    <definedName name="March">#REF!,#REF!,#REF!,#REF!,#REF!,#REF!</definedName>
    <definedName name="May" localSheetId="0">#REF!,#REF!,#REF!,#REF!,#REF!,#REF!</definedName>
    <definedName name="May">#REF!,#REF!,#REF!,#REF!,#REF!,#REF!</definedName>
    <definedName name="mental" hidden="1">{"NonWhole",#N/A,FALSE,"ReorgRevisted"}</definedName>
    <definedName name="MHCADSD_ERP" localSheetId="0">#REF!</definedName>
    <definedName name="MHCADSD_ERP">#REF!</definedName>
    <definedName name="MHCADSD_Total" localSheetId="0">#REF!</definedName>
    <definedName name="MHCADSD_Total">#REF!</definedName>
    <definedName name="MIDDCON">'[8]2011 DCHS (0935) Alloc 4-13ver1'!$R$34</definedName>
    <definedName name="MIDDSAL">'[8]2011 DCHS (0935) Alloc 4-13ver1'!$R$12</definedName>
    <definedName name="MIDDSCON">'[8]2011 DCHS (0935) Alloc 4-13'!$R$49</definedName>
    <definedName name="MIDDSSAL">'[8]2011 DCHS (0935) Alloc 4-13'!$R$26</definedName>
    <definedName name="MIDDSTOT">'[8]2011 DCHS (0935) Alloc 4-13'!$R$72</definedName>
    <definedName name="MIDDTOTBUD">'[8]2011 DCHS (0935) Alloc 4-13ver1'!$R$56</definedName>
    <definedName name="Monthly_Ind_Ins">58.01</definedName>
    <definedName name="Monthly_Medical">1142</definedName>
    <definedName name="November" localSheetId="0">#REF!,#REF!,#REF!,#REF!,#REF!,#REF!</definedName>
    <definedName name="November">#REF!,#REF!,#REF!,#REF!,#REF!,#REF!</definedName>
    <definedName name="NT191a" localSheetId="0">#REF!</definedName>
    <definedName name="NT191a">#REF!</definedName>
    <definedName name="NT191b" localSheetId="0">#REF!</definedName>
    <definedName name="NT191b">#REF!</definedName>
    <definedName name="NT192a" localSheetId="0">#REF!</definedName>
    <definedName name="NT192a">#REF!</definedName>
    <definedName name="NT192b" localSheetId="0">#REF!</definedName>
    <definedName name="NT192b">#REF!</definedName>
    <definedName name="NT193a" localSheetId="0">#REF!</definedName>
    <definedName name="NT193a">#REF!</definedName>
    <definedName name="NT193b" localSheetId="0">#REF!</definedName>
    <definedName name="NT193b">#REF!</definedName>
    <definedName name="NTXIX1a" localSheetId="0">#REF!</definedName>
    <definedName name="NTXIX1a">#REF!</definedName>
    <definedName name="NTXIX1b" localSheetId="0">#REF!</definedName>
    <definedName name="NTXIX1b">#REF!</definedName>
    <definedName name="NTXIX2a" localSheetId="0">#REF!</definedName>
    <definedName name="NTXIX2a">#REF!</definedName>
    <definedName name="NTXIX2b" localSheetId="0">#REF!</definedName>
    <definedName name="NTXIX2b">#REF!</definedName>
    <definedName name="NTXIX3a" localSheetId="0">#REF!</definedName>
    <definedName name="NTXIX3a">#REF!</definedName>
    <definedName name="NTXIX3b" localSheetId="0">#REF!</definedName>
    <definedName name="NTXIX3b">#REF!</definedName>
    <definedName name="ob" hidden="1">{"cxtransfer",#N/A,FALSE,"ReorgRevisted"}</definedName>
    <definedName name="October" localSheetId="0">#REF!,#REF!,#REF!,#REF!,#REF!,#REF!</definedName>
    <definedName name="October">#REF!,#REF!,#REF!,#REF!,#REF!,#REF!</definedName>
    <definedName name="OPD_ERP" localSheetId="0">#REF!</definedName>
    <definedName name="OPD_ERP">#REF!</definedName>
    <definedName name="OPD_ERP_Direct" localSheetId="0">#REF!</definedName>
    <definedName name="OPD_ERP_Direct">#REF!</definedName>
    <definedName name="OPD_Total" localSheetId="0">#REF!</definedName>
    <definedName name="OPD_Total">#REF!</definedName>
    <definedName name="OPDMIDDCON">'[8]2011 DCHS (0935) Alloc 4-13'!$R$48</definedName>
    <definedName name="OPDMIDDSAL">'[8]2011 DCHS (0935) Alloc 4-13'!$R$25</definedName>
    <definedName name="OPDMIDDTOT">'[8]2011 DCHS (0935) Alloc 4-13'!$R$71</definedName>
    <definedName name="Other" localSheetId="0">#REF!</definedName>
    <definedName name="Other">#REF!</definedName>
    <definedName name="outcomes" localSheetId="0">#REF!</definedName>
    <definedName name="outcomes">#REF!</definedName>
    <definedName name="overhead_reduction" localSheetId="0">'[4]2001 Final Target Reductions'!#REF!</definedName>
    <definedName name="overhead_reduction">'[4]2001 Final Target Reductions'!#REF!</definedName>
    <definedName name="p" hidden="1">{"Dis",#N/A,FALSE,"ReorgRevisted"}</definedName>
    <definedName name="PERS_Percent">0.0613</definedName>
    <definedName name="_xlnm.Print_Area" localSheetId="3">Checklist!$A$1:$A$21</definedName>
    <definedName name="_xlnm.Print_Area" localSheetId="1">'CIP Financial Plan'!$A$1:$H$43</definedName>
    <definedName name="_xlnm.Print_Area" localSheetId="0">'Operating Financial Plan'!$A$1:$H$47</definedName>
    <definedName name="_xlnm.Print_Area" localSheetId="2">'Resource Links'!$A$1:$A$18</definedName>
    <definedName name="Program_Area_Code">'[7]DATA Tables'!$A$52:$A$136</definedName>
    <definedName name="Projected2FundBalance" localSheetId="0">#REF!</definedName>
    <definedName name="Projected2FundBalance">#REF!</definedName>
    <definedName name="Projected3FundBalance" localSheetId="0">#REF!</definedName>
    <definedName name="Projected3FundBalance">#REF!</definedName>
    <definedName name="ProjectedFundBalance" localSheetId="0">#REF!</definedName>
    <definedName name="ProjectedFundBalance">#REF!</definedName>
    <definedName name="ProposalTitle" localSheetId="0">#REF!</definedName>
    <definedName name="ProposalTitle">#REF!</definedName>
    <definedName name="ProposedExpenditure" localSheetId="0">#REF!</definedName>
    <definedName name="ProposedExpenditure">#REF!</definedName>
    <definedName name="ProposedRevenue" localSheetId="0">#REF!</definedName>
    <definedName name="ProposedRevenue">#REF!</definedName>
    <definedName name="PSQExp" localSheetId="0">#REF!</definedName>
    <definedName name="PSQExp">#REF!</definedName>
    <definedName name="PSQFTEs" localSheetId="0">#REF!</definedName>
    <definedName name="PSQFTEs">#REF!</definedName>
    <definedName name="PSQRev" localSheetId="0">#REF!</definedName>
    <definedName name="PSQRev">#REF!</definedName>
    <definedName name="PSQTLTs" localSheetId="0">#REF!</definedName>
    <definedName name="PSQTLTs">#REF!</definedName>
    <definedName name="qqq" hidden="1">{"Dis",#N/A,FALSE,"ReorgRevisted"}</definedName>
    <definedName name="qqqqq" hidden="1">{"Dis",#N/A,FALSE,"ReorgRevisted"}</definedName>
    <definedName name="Qry01_02_03Exp" localSheetId="0">#REF!</definedName>
    <definedName name="Qry01_02_03Exp">#REF!</definedName>
    <definedName name="re" hidden="1">{"Dis",#N/A,FALSE,"ReorgRevisted"}</definedName>
    <definedName name="RefAdopted" localSheetId="0">#REF!</definedName>
    <definedName name="RefAdopted">#REF!</definedName>
    <definedName name="RefAppro" localSheetId="0">#REF!</definedName>
    <definedName name="RefAppro">#REF!</definedName>
    <definedName name="Reference">[11]Appro_Sections!$B$7:$N$137</definedName>
    <definedName name="References" localSheetId="0">#REF!</definedName>
    <definedName name="References">#REF!</definedName>
    <definedName name="RefFTEs" localSheetId="0">#REF!</definedName>
    <definedName name="RefFTEs">#REF!</definedName>
    <definedName name="RefFundExp" localSheetId="0">#REF!</definedName>
    <definedName name="RefFundExp">#REF!</definedName>
    <definedName name="RefFundRev" localSheetId="0">#REF!</definedName>
    <definedName name="RefFundRev">#REF!</definedName>
    <definedName name="rename" hidden="1">{"NonWhole",#N/A,FALSE,"ReorgRevisted"}</definedName>
    <definedName name="Revenue_Percent_Exemption" localSheetId="0">'[4]2001 Final Target Reductions'!#REF!</definedName>
    <definedName name="Revenue_Percent_Exemption">'[4]2001 Final Target Reductions'!#REF!</definedName>
    <definedName name="Revenues" localSheetId="0">#REF!</definedName>
    <definedName name="Revenues">#REF!</definedName>
    <definedName name="rod" hidden="1">{"NonWhole",#N/A,FALSE,"ReorgRevisted"}</definedName>
    <definedName name="sad" hidden="1">{"NonWhole",#N/A,FALSE,"ReorgRevisted"}</definedName>
    <definedName name="sdd" hidden="1">{"NonWhole",#N/A,FALSE,"ReorgRevisted"}</definedName>
    <definedName name="SecondQOO" localSheetId="0">#REF!</definedName>
    <definedName name="SecondQOO">#REF!</definedName>
    <definedName name="September" localSheetId="0">#REF!,#REF!,#REF!,#REF!,#REF!,#REF!</definedName>
    <definedName name="September">#REF!,#REF!,#REF!,#REF!,#REF!,#REF!</definedName>
    <definedName name="Service_Code">'[7]DATA Tables'!$A$154:$A$158</definedName>
    <definedName name="sick.sick" hidden="1">{"Whole",#N/A,FALSE,"ReorgRevisted"}</definedName>
    <definedName name="sod" hidden="1">{"NonWhole",#N/A,FALSE,"ReorgRevisted"}</definedName>
    <definedName name="Sort_Area" localSheetId="0">#REF!</definedName>
    <definedName name="Sort_Area">#REF!</definedName>
    <definedName name="SSI_Excess">0.0145</definedName>
    <definedName name="SSI_Max">102000</definedName>
    <definedName name="SSI_Percent">0.062</definedName>
    <definedName name="Staff_Months" localSheetId="0">#REF!</definedName>
    <definedName name="Staff_Months">#REF!</definedName>
    <definedName name="steps" hidden="1">{"cxtransfer",#N/A,FALSE,"ReorgRevisted"}</definedName>
    <definedName name="Supplemental" localSheetId="0">#REF!</definedName>
    <definedName name="Supplemental">#REF!</definedName>
    <definedName name="T191a" localSheetId="0">#REF!</definedName>
    <definedName name="T191a">#REF!</definedName>
    <definedName name="T191b" localSheetId="0">#REF!</definedName>
    <definedName name="T191b">#REF!</definedName>
    <definedName name="T192a" localSheetId="0">#REF!</definedName>
    <definedName name="T192a">#REF!</definedName>
    <definedName name="T192b" localSheetId="0">#REF!</definedName>
    <definedName name="T192b">#REF!</definedName>
    <definedName name="T193a" localSheetId="0">#REF!</definedName>
    <definedName name="T193a">#REF!</definedName>
    <definedName name="T193b" localSheetId="0">#REF!</definedName>
    <definedName name="T193b">#REF!</definedName>
    <definedName name="Table" localSheetId="0">#REF!</definedName>
    <definedName name="Table">#REF!</definedName>
    <definedName name="test">'[12]DATA Tables'!$A$37:$A$46</definedName>
    <definedName name="Text1" localSheetId="0">#REF!,#REF!,#REF!,#REF!,#REF!,#REF!,#REF!,#REF!,#REF!,#REF!,#REF!,#REF!</definedName>
    <definedName name="Text1">#REF!,#REF!,#REF!,#REF!,#REF!,#REF!,#REF!,#REF!,#REF!,#REF!,#REF!,#REF!</definedName>
    <definedName name="Text2" localSheetId="0">#REF!,#REF!,#REF!,#REF!,#REF!,#REF!,#REF!,#REF!,#REF!,#REF!,#REF!,#REF!</definedName>
    <definedName name="Text2">#REF!,#REF!,#REF!,#REF!,#REF!,#REF!,#REF!,#REF!,#REF!,#REF!,#REF!,#REF!</definedName>
    <definedName name="Text3" localSheetId="0">#REF!,#REF!,#REF!,#REF!,#REF!,#REF!,#REF!,#REF!,#REF!,#REF!</definedName>
    <definedName name="Text3">#REF!,#REF!,#REF!,#REF!,#REF!,#REF!,#REF!,#REF!,#REF!,#REF!</definedName>
    <definedName name="Text4" localSheetId="0">#REF!,#REF!,#REF!,#REF!,#REF!,#REF!,#REF!,#REF!,#REF!,#REF!,#REF!,#REF!,#REF!,#REF!</definedName>
    <definedName name="Text4">#REF!,#REF!,#REF!,#REF!,#REF!,#REF!,#REF!,#REF!,#REF!,#REF!,#REF!,#REF!,#REF!,#REF!</definedName>
    <definedName name="ThirdQOO" localSheetId="0">#REF!</definedName>
    <definedName name="ThirdQOO">#REF!</definedName>
    <definedName name="Total_PSQ" localSheetId="0">'[4]2001 Final Target Reductions'!#REF!</definedName>
    <definedName name="Total_PSQ">'[4]2001 Final Target Reductions'!#REF!</definedName>
    <definedName name="TotalAPPN">'[8]2011 DCHS (0935) Alloc 4-13ver1'!$E$103</definedName>
    <definedName name="TotalREQ">'[8]2011 DCHS (0935) Alloc 4-13ver1'!$R$2</definedName>
    <definedName name="TXIX1a" localSheetId="0">#REF!</definedName>
    <definedName name="TXIX1a">#REF!</definedName>
    <definedName name="TXIX1b" localSheetId="0">#REF!</definedName>
    <definedName name="TXIX1b">#REF!</definedName>
    <definedName name="TXIX2a" localSheetId="0">#REF!</definedName>
    <definedName name="TXIX2a">#REF!</definedName>
    <definedName name="TXIX2b" localSheetId="0">#REF!</definedName>
    <definedName name="TXIX2b">#REF!</definedName>
    <definedName name="TXIX3a" localSheetId="0">#REF!</definedName>
    <definedName name="TXIX3a">#REF!</definedName>
    <definedName name="TXIX3b" localSheetId="0">#REF!</definedName>
    <definedName name="TXIX3b">#REF!</definedName>
    <definedName name="usertable" localSheetId="0">#REF!</definedName>
    <definedName name="usertable">#REF!</definedName>
    <definedName name="v" hidden="1">{"cxtransfer",#N/A,FALSE,"ReorgRevisted"}</definedName>
    <definedName name="w" hidden="1">{"Dis",#N/A,FALSE,"ReorgRevisted"}</definedName>
    <definedName name="wa" hidden="1">{"Dis",#N/A,FALSE,"ReorgRevisted"}</definedName>
    <definedName name="waa" hidden="1">{"Dis",#N/A,FALSE,"ReorgRevisted"}</definedName>
    <definedName name="Wednesday1" localSheetId="0">#REF!,#REF!,#REF!,#REF!,#REF!,#REF!,#REF!,#REF!,#REF!,#REF!,#REF!,#REF!,#REF!,#REF!,#REF!,#REF!,#REF!,#REF!,#REF!,#REF!,#REF!,#REF!,#REF!,#REF!,#REF!,#REF!,#REF!,#REF!,#REF!,#REF!,#REF!,#REF!,#REF!,#REF!,#REF!,#REF!,#REF! #REF!</definedName>
    <definedName name="Wednesday1">#REF!,#REF!,#REF!,#REF!,#REF!,#REF!,#REF!,#REF!,#REF!,#REF!,#REF!,#REF!,#REF!,#REF!,#REF!,#REF!,#REF!,#REF!,#REF!,#REF!,#REF!,#REF!,#REF!,#REF!,#REF!,#REF!,#REF!,#REF!,#REF!,#REF!,#REF!,#REF!,#REF!,#REF!,#REF!,#REF!,#REF! #REF!</definedName>
    <definedName name="Wednesday2" localSheetId="0">#REF!,#REF!,#REF!,#REF!,#REF!,#REF!,#REF!,#REF!,#REF!,#REF!,#REF!,#REF!,#REF!,#REF!,#REF!,#REF!,#REF!,#REF!,#REF!,#REF!,#REF!</definedName>
    <definedName name="Wednesday2">#REF!,#REF!,#REF!,#REF!,#REF!,#REF!,#REF!,#REF!,#REF!,#REF!,#REF!,#REF!,#REF!,#REF!,#REF!,#REF!,#REF!,#REF!,#REF!,#REF!,#REF!</definedName>
    <definedName name="wrn.CX." hidden="1">{"cxtransfer",#N/A,FALSE,"ReorgRevisted"}</definedName>
    <definedName name="wrn.NonWholeReport." hidden="1">{"NonWhole",#N/A,FALSE,"ReorgRevisted"}</definedName>
    <definedName name="wrn.RprtDis." hidden="1">{"Dis",#N/A,FALSE,"ReorgRevisted"}</definedName>
    <definedName name="wrn.WholeReport." hidden="1">{"Whole",#N/A,FALSE,"ReorgRevisted"}</definedName>
    <definedName name="ws" hidden="1">{"Dis",#N/A,FALSE,"ReorgRevisted"}</definedName>
    <definedName name="x" hidden="1">{"cxtransfer",#N/A,FALSE,"ReorgRevisted"}</definedName>
    <definedName name="xls" hidden="1">{"cxtransfer",#N/A,FALSE,"ReorgRevisted"}</definedName>
    <definedName name="xxx" hidden="1">{"Dis",#N/A,FALSE,"ReorgRevisted"}</definedName>
    <definedName name="y" hidden="1">{"cxtransfer",#N/A,FALSE,"ReorgRevisted"}</definedName>
    <definedName name="year" localSheetId="0">#REF!</definedName>
    <definedName name="year">#REF!</definedName>
    <definedName name="yes" hidden="1">{"Dis",#N/A,FALSE,"ReorgRevisted"}</definedName>
    <definedName name="yr" localSheetId="0">#REF!</definedName>
    <definedName name="yr">#REF!</definedName>
    <definedName name="za" hidden="1">{"cxtransfer",#N/A,FALSE,"ReorgRevisted"}</definedName>
    <definedName name="zz" hidden="1">{"Dis",#N/A,FALSE,"ReorgRevisted"}</definedName>
    <definedName name="zzz" hidden="1">{"cxtransfer",#N/A,FALSE,"ReorgRevisted"}</definedName>
  </definedNames>
  <calcPr calcId="145621"/>
</workbook>
</file>

<file path=xl/calcChain.xml><?xml version="1.0" encoding="utf-8"?>
<calcChain xmlns="http://schemas.openxmlformats.org/spreadsheetml/2006/main">
  <c r="D7" i="2" l="1"/>
  <c r="E13" i="2"/>
  <c r="E14" i="2"/>
  <c r="E12" i="2"/>
  <c r="E11" i="2"/>
  <c r="E7" i="2"/>
  <c r="F7" i="2"/>
  <c r="F13" i="2"/>
  <c r="H28" i="2"/>
  <c r="G28" i="2"/>
  <c r="F28" i="2"/>
  <c r="D28" i="2"/>
  <c r="E28" i="2"/>
  <c r="D18" i="2"/>
  <c r="C28" i="2"/>
  <c r="C15" i="3"/>
  <c r="D15" i="3"/>
  <c r="E15" i="3"/>
  <c r="F14" i="3"/>
  <c r="F15" i="3"/>
  <c r="G15" i="3"/>
  <c r="H15" i="3"/>
  <c r="C9" i="2"/>
  <c r="C24" i="2"/>
  <c r="C18" i="2"/>
  <c r="C23" i="2"/>
  <c r="B9" i="2"/>
  <c r="B18" i="2"/>
  <c r="B23" i="2"/>
  <c r="D9" i="2"/>
  <c r="D23" i="2"/>
  <c r="M7" i="2"/>
  <c r="J7" i="2"/>
  <c r="K7" i="2"/>
  <c r="B21" i="3"/>
  <c r="C17" i="3"/>
  <c r="E17" i="3"/>
  <c r="G17" i="3"/>
  <c r="B15" i="3"/>
  <c r="B17" i="3"/>
  <c r="D17" i="3"/>
  <c r="B11" i="3"/>
  <c r="C11" i="3"/>
  <c r="D11" i="3"/>
  <c r="E11" i="3"/>
  <c r="F11" i="3"/>
  <c r="G11" i="3"/>
  <c r="H11" i="3"/>
  <c r="J26" i="3"/>
  <c r="C21" i="3"/>
  <c r="D21" i="3"/>
  <c r="E21" i="3"/>
  <c r="F21" i="3"/>
  <c r="G21" i="3"/>
  <c r="H21" i="3"/>
  <c r="N7" i="3"/>
  <c r="N8" i="3"/>
  <c r="N9" i="3"/>
  <c r="N13" i="3"/>
  <c r="N16" i="3"/>
  <c r="N19" i="3"/>
  <c r="N20" i="3"/>
  <c r="N25" i="3"/>
  <c r="N26" i="3"/>
  <c r="N27" i="3"/>
  <c r="M7" i="3"/>
  <c r="M8" i="3"/>
  <c r="M9" i="3"/>
  <c r="M13" i="3"/>
  <c r="M16" i="3"/>
  <c r="M19" i="3"/>
  <c r="M20" i="3"/>
  <c r="M25" i="3"/>
  <c r="M26" i="3"/>
  <c r="M27" i="3"/>
  <c r="K7" i="3"/>
  <c r="K8" i="3"/>
  <c r="K9" i="3"/>
  <c r="K13" i="3"/>
  <c r="K16" i="3"/>
  <c r="K19" i="3"/>
  <c r="K20" i="3"/>
  <c r="K25" i="3"/>
  <c r="K26" i="3"/>
  <c r="K27" i="3"/>
  <c r="J7" i="3"/>
  <c r="J8" i="3"/>
  <c r="J9" i="3"/>
  <c r="J13" i="3"/>
  <c r="J16" i="3"/>
  <c r="J19" i="3"/>
  <c r="J20" i="3"/>
  <c r="J25" i="3"/>
  <c r="J27" i="3"/>
  <c r="M26" i="2"/>
  <c r="B22" i="3"/>
  <c r="C22" i="3"/>
  <c r="F17" i="3"/>
  <c r="M21" i="3"/>
  <c r="N21" i="3"/>
  <c r="J21" i="3"/>
  <c r="K21" i="3"/>
  <c r="N7" i="2"/>
  <c r="K26" i="2"/>
  <c r="N26" i="2"/>
  <c r="N19" i="2"/>
  <c r="N11" i="2"/>
  <c r="M29" i="2"/>
  <c r="M28" i="2"/>
  <c r="M27" i="2"/>
  <c r="M19" i="2"/>
  <c r="M11" i="2"/>
  <c r="K19" i="2"/>
  <c r="K11" i="2"/>
  <c r="J29" i="2"/>
  <c r="J28" i="2"/>
  <c r="J27" i="2"/>
  <c r="J26" i="2"/>
  <c r="J19" i="2"/>
  <c r="J11" i="2"/>
  <c r="M21" i="2"/>
  <c r="H9" i="2"/>
  <c r="N21" i="2"/>
  <c r="J21" i="2"/>
  <c r="K21" i="2"/>
  <c r="E23" i="2"/>
  <c r="F23" i="2"/>
  <c r="G23" i="2"/>
  <c r="H23" i="2"/>
  <c r="H18" i="2"/>
  <c r="G18" i="2"/>
  <c r="F18" i="2"/>
  <c r="M18" i="2"/>
  <c r="E18" i="2"/>
  <c r="K18" i="2"/>
  <c r="E9" i="2"/>
  <c r="F9" i="2"/>
  <c r="G9" i="2"/>
  <c r="C28" i="3"/>
  <c r="D24" i="3"/>
  <c r="B24" i="3"/>
  <c r="B28" i="3"/>
  <c r="H24" i="3"/>
  <c r="H17" i="3"/>
  <c r="B30" i="3"/>
  <c r="B32" i="3"/>
  <c r="D5" i="3"/>
  <c r="D22" i="3"/>
  <c r="D28" i="3"/>
  <c r="K24" i="3"/>
  <c r="J24" i="3"/>
  <c r="K15" i="3"/>
  <c r="M11" i="3"/>
  <c r="N11" i="3"/>
  <c r="C30" i="3"/>
  <c r="C32" i="3"/>
  <c r="M14" i="3"/>
  <c r="N14" i="3"/>
  <c r="J14" i="3"/>
  <c r="K14" i="3"/>
  <c r="E5" i="3"/>
  <c r="E22" i="3"/>
  <c r="J17" i="3"/>
  <c r="F5" i="3"/>
  <c r="F22" i="3"/>
  <c r="H28" i="3"/>
  <c r="F24" i="3"/>
  <c r="G24" i="3"/>
  <c r="G28" i="3"/>
  <c r="K17" i="3"/>
  <c r="D30" i="3"/>
  <c r="D32" i="3"/>
  <c r="F28" i="3"/>
  <c r="F30" i="3"/>
  <c r="M24" i="3"/>
  <c r="N24" i="3"/>
  <c r="J11" i="3"/>
  <c r="K11" i="3"/>
  <c r="N15" i="3"/>
  <c r="M17" i="3"/>
  <c r="N17" i="3"/>
  <c r="M15" i="3"/>
  <c r="J15" i="3"/>
  <c r="K28" i="3"/>
  <c r="J28" i="3"/>
  <c r="K5" i="3"/>
  <c r="J5" i="3"/>
  <c r="N5" i="3"/>
  <c r="M5" i="3"/>
  <c r="M28" i="3"/>
  <c r="N28" i="3"/>
  <c r="F32" i="3"/>
  <c r="N30" i="3"/>
  <c r="M30" i="3"/>
  <c r="N22" i="3"/>
  <c r="M22" i="3"/>
  <c r="K22" i="3"/>
  <c r="J22" i="3"/>
  <c r="G5" i="3"/>
  <c r="G22" i="3"/>
  <c r="H5" i="3"/>
  <c r="H22" i="3"/>
  <c r="K30" i="3"/>
  <c r="J30" i="3"/>
  <c r="N32" i="3"/>
  <c r="M32" i="3"/>
  <c r="G30" i="3"/>
  <c r="G32" i="3"/>
  <c r="K32" i="3"/>
  <c r="J32" i="3"/>
  <c r="H30" i="3"/>
  <c r="H32" i="3"/>
  <c r="C30" i="2"/>
  <c r="B30" i="2"/>
  <c r="H30" i="2"/>
  <c r="G30" i="2"/>
  <c r="F30" i="2"/>
  <c r="D30" i="2"/>
  <c r="N30" i="2"/>
  <c r="E30" i="2"/>
  <c r="K30" i="2"/>
  <c r="M9" i="2"/>
  <c r="J23" i="2"/>
  <c r="M30" i="2"/>
  <c r="N18" i="2"/>
  <c r="N9" i="2"/>
  <c r="J18" i="2"/>
  <c r="J30" i="2"/>
  <c r="M23" i="2"/>
  <c r="K23" i="2"/>
  <c r="N23" i="2"/>
  <c r="J9" i="2"/>
  <c r="K9" i="2"/>
  <c r="C32" i="2"/>
  <c r="C34" i="2"/>
  <c r="B24" i="2"/>
  <c r="B32" i="2"/>
  <c r="B34" i="2"/>
  <c r="D5" i="2"/>
  <c r="D24" i="2"/>
  <c r="D32" i="2"/>
  <c r="D34" i="2"/>
  <c r="E5" i="2"/>
  <c r="F5" i="2"/>
  <c r="F24" i="2"/>
  <c r="J5" i="2"/>
  <c r="K5" i="2"/>
  <c r="E24" i="2"/>
  <c r="E32" i="2"/>
  <c r="J32" i="2"/>
  <c r="M5" i="2"/>
  <c r="N5" i="2"/>
  <c r="G5" i="2"/>
  <c r="G24" i="2"/>
  <c r="F32" i="2"/>
  <c r="F34" i="2"/>
  <c r="N24" i="2"/>
  <c r="M24" i="2"/>
  <c r="J24" i="2"/>
  <c r="E34" i="2"/>
  <c r="K34" i="2"/>
  <c r="K24" i="2"/>
  <c r="K32" i="2"/>
  <c r="M34" i="2"/>
  <c r="N34" i="2"/>
  <c r="M32" i="2"/>
  <c r="N32" i="2"/>
  <c r="G32" i="2"/>
  <c r="G34" i="2"/>
  <c r="H5" i="2"/>
  <c r="H24" i="2"/>
  <c r="J34" i="2"/>
  <c r="H32" i="2"/>
  <c r="H34" i="2"/>
</calcChain>
</file>

<file path=xl/sharedStrings.xml><?xml version="1.0" encoding="utf-8"?>
<sst xmlns="http://schemas.openxmlformats.org/spreadsheetml/2006/main" count="137" uniqueCount="112">
  <si>
    <t>Financial Plan (Identify Timing [Quarter and Year] and Use [Monitoring, Supplemental])</t>
  </si>
  <si>
    <t>Fund Name /00000XXXX</t>
  </si>
  <si>
    <t>HIDDEN COLUMNS - for PSB Variance Analysis</t>
  </si>
  <si>
    <t>Category</t>
  </si>
  <si>
    <r>
      <t>2013/2014 Actuals</t>
    </r>
    <r>
      <rPr>
        <b/>
        <vertAlign val="superscript"/>
        <sz val="12"/>
        <rFont val="Calibri"/>
        <family val="2"/>
        <scheme val="minor"/>
      </rPr>
      <t>1</t>
    </r>
  </si>
  <si>
    <r>
      <t>2015/2016 Adopted Budget</t>
    </r>
    <r>
      <rPr>
        <b/>
        <vertAlign val="superscript"/>
        <sz val="12"/>
        <rFont val="Calibri"/>
        <family val="2"/>
        <scheme val="minor"/>
      </rPr>
      <t>2</t>
    </r>
  </si>
  <si>
    <r>
      <t>2015/2016 Current Budget</t>
    </r>
    <r>
      <rPr>
        <b/>
        <vertAlign val="superscript"/>
        <sz val="12"/>
        <rFont val="Calibri"/>
        <family val="2"/>
        <scheme val="minor"/>
      </rPr>
      <t>3</t>
    </r>
  </si>
  <si>
    <r>
      <t>2015/2016 Biennial-to-Date Actuals</t>
    </r>
    <r>
      <rPr>
        <b/>
        <vertAlign val="superscript"/>
        <sz val="12"/>
        <rFont val="Calibri"/>
        <family val="2"/>
        <scheme val="minor"/>
      </rPr>
      <t>4</t>
    </r>
  </si>
  <si>
    <r>
      <t>2015/2016 Estimated</t>
    </r>
    <r>
      <rPr>
        <b/>
        <vertAlign val="superscript"/>
        <sz val="12"/>
        <rFont val="Calibri"/>
        <family val="2"/>
        <scheme val="minor"/>
      </rPr>
      <t>5</t>
    </r>
  </si>
  <si>
    <r>
      <t>2017/2018 Projected</t>
    </r>
    <r>
      <rPr>
        <b/>
        <vertAlign val="superscript"/>
        <sz val="12"/>
        <rFont val="Calibri"/>
        <family val="2"/>
        <scheme val="minor"/>
      </rPr>
      <t>6</t>
    </r>
  </si>
  <si>
    <r>
      <t>2019/2020 Projected</t>
    </r>
    <r>
      <rPr>
        <b/>
        <vertAlign val="superscript"/>
        <sz val="12"/>
        <rFont val="Calibri"/>
        <family val="2"/>
        <scheme val="minor"/>
      </rPr>
      <t>6</t>
    </r>
  </si>
  <si>
    <t>Diff: Actuals to Current Budget</t>
  </si>
  <si>
    <t>BTD Actuals as Percent of Current Budget</t>
  </si>
  <si>
    <t>Diff: Estimated to Current Budget</t>
  </si>
  <si>
    <t>Estimated as Percent of Current Budget</t>
  </si>
  <si>
    <t xml:space="preserve">Beginning Fund Balance </t>
  </si>
  <si>
    <t>Revenues</t>
  </si>
  <si>
    <t>Total Revenues</t>
  </si>
  <si>
    <t xml:space="preserve">Expenditures </t>
  </si>
  <si>
    <t>Total Expenditures</t>
  </si>
  <si>
    <t>Total Other Fund Transactions</t>
  </si>
  <si>
    <t>Ending Fund Balance</t>
  </si>
  <si>
    <r>
      <t>Reserves</t>
    </r>
    <r>
      <rPr>
        <b/>
        <vertAlign val="superscript"/>
        <sz val="12"/>
        <rFont val="Calibri"/>
        <family val="2"/>
        <scheme val="minor"/>
      </rPr>
      <t xml:space="preserve">8 </t>
    </r>
  </si>
  <si>
    <t>Expenditure Reserve (s)</t>
  </si>
  <si>
    <t xml:space="preserve">Cash Flow Reserve(s) </t>
  </si>
  <si>
    <t xml:space="preserve">Rate Stabilization Reserve(s) </t>
  </si>
  <si>
    <t>Rainy Day Reserve (30 days)</t>
  </si>
  <si>
    <t>Total Reserves</t>
  </si>
  <si>
    <t xml:space="preserve">Reserve Shortfall </t>
  </si>
  <si>
    <t>Ending Undesignated Fund Balance</t>
  </si>
  <si>
    <t>Financial Plan Notes (samples below)</t>
  </si>
  <si>
    <r>
      <t>1</t>
    </r>
    <r>
      <rPr>
        <sz val="11"/>
        <rFont val="Calibri"/>
        <family val="2"/>
        <scheme val="minor"/>
      </rPr>
      <t xml:space="preserve"> 2013/2014 Actuals reflect year end information from EBS and are consistent with the Budgetary Fund Balance figures published by FBOD.</t>
    </r>
  </si>
  <si>
    <r>
      <rPr>
        <vertAlign val="superscript"/>
        <sz val="11"/>
        <rFont val="Calibri"/>
        <family val="2"/>
        <scheme val="minor"/>
      </rPr>
      <t>4</t>
    </r>
    <r>
      <rPr>
        <sz val="11"/>
        <rFont val="Calibri"/>
        <family val="2"/>
        <scheme val="minor"/>
      </rPr>
      <t xml:space="preserve"> 2015/2016 Biennial-to-Date Actuals reflects actual revenues and expenditures as of XX/XX/XXXX, using EBS report XXXX.</t>
    </r>
  </si>
  <si>
    <r>
      <t>5</t>
    </r>
    <r>
      <rPr>
        <sz val="11"/>
        <rFont val="Calibri"/>
        <family val="2"/>
        <scheme val="minor"/>
      </rPr>
      <t xml:space="preserve"> 2015/2016 Estimated reflects updated revenue and expenditure estimates as of XX/XX/XXXX, and the impact of any proposed, but not approved supplementals.  </t>
    </r>
  </si>
  <si>
    <r>
      <t>6</t>
    </r>
    <r>
      <rPr>
        <sz val="11"/>
        <color theme="1"/>
        <rFont val="Calibri"/>
        <family val="2"/>
        <scheme val="minor"/>
      </rPr>
      <t xml:space="preserve"> Outyear projections assume revenue and expenditure growth of XX and reflect the most recent budget, including the outyear impact of supplementals.</t>
    </r>
  </si>
  <si>
    <r>
      <t>7</t>
    </r>
    <r>
      <rPr>
        <sz val="11"/>
        <rFont val="Calibri"/>
        <family val="2"/>
        <scheme val="minor"/>
      </rPr>
      <t xml:space="preserve"> Other fund transactions include accounting adjustments to balance to budgetary fund balance and XXXX.</t>
    </r>
  </si>
  <si>
    <r>
      <t>8</t>
    </r>
    <r>
      <rPr>
        <sz val="11"/>
        <rFont val="Calibri"/>
        <family val="2"/>
        <scheme val="minor"/>
      </rPr>
      <t xml:space="preserve"> Provide a footnote that describes each reserve.</t>
    </r>
  </si>
  <si>
    <r>
      <t>9</t>
    </r>
    <r>
      <rPr>
        <sz val="11"/>
        <rFont val="Calibri"/>
        <family val="2"/>
        <scheme val="minor"/>
      </rPr>
      <t xml:space="preserve"> This plan was update by XXX XXX on XX/XX/XXXX.</t>
    </r>
  </si>
  <si>
    <r>
      <t xml:space="preserve">Beginning Fund Balance </t>
    </r>
    <r>
      <rPr>
        <b/>
        <vertAlign val="superscript"/>
        <sz val="12"/>
        <rFont val="Calibri"/>
        <family val="2"/>
        <scheme val="minor"/>
      </rPr>
      <t>5</t>
    </r>
  </si>
  <si>
    <t>Transfer</t>
  </si>
  <si>
    <t>Bond Proceeds</t>
  </si>
  <si>
    <t>Grants and other Revenue</t>
  </si>
  <si>
    <t xml:space="preserve">  Budget: Current Biennium</t>
  </si>
  <si>
    <t xml:space="preserve">  Budget:  Carryover from Prior Biennium</t>
  </si>
  <si>
    <t xml:space="preserve">  Budget:  Total </t>
  </si>
  <si>
    <t xml:space="preserve">  Budget:  Unexpended at Year End</t>
  </si>
  <si>
    <t xml:space="preserve">Other Fund Transactions </t>
  </si>
  <si>
    <t>Total Other Fund Transaction</t>
  </si>
  <si>
    <t xml:space="preserve">Reserves </t>
  </si>
  <si>
    <t>Expenditure Reserve(s) (Carryover)</t>
  </si>
  <si>
    <t>Grant Contingencies</t>
  </si>
  <si>
    <t>Revenue to Collect in Following Biennium</t>
  </si>
  <si>
    <r>
      <rPr>
        <vertAlign val="superscript"/>
        <sz val="11"/>
        <rFont val="Calibri"/>
        <family val="2"/>
        <scheme val="minor"/>
      </rPr>
      <t>3</t>
    </r>
    <r>
      <rPr>
        <sz val="11"/>
        <rFont val="Calibri"/>
        <family val="2"/>
        <scheme val="minor"/>
      </rPr>
      <t xml:space="preserve"> 2015/2016 Current Budget includes  supplemental appropriations approved in ordinance XXXXX.</t>
    </r>
  </si>
  <si>
    <r>
      <rPr>
        <vertAlign val="superscript"/>
        <sz val="11"/>
        <rFont val="Calibri"/>
        <family val="2"/>
        <scheme val="minor"/>
      </rPr>
      <t>2</t>
    </r>
    <r>
      <rPr>
        <sz val="11"/>
        <rFont val="Calibri"/>
        <family val="2"/>
        <scheme val="minor"/>
      </rPr>
      <t xml:space="preserve"> 2015/2016 Adopted Budget is based on ordinance 17941.</t>
    </r>
  </si>
  <si>
    <t>Financial Plan Data Resources:</t>
  </si>
  <si>
    <t>DES-FBOD Fund Balance*</t>
  </si>
  <si>
    <t>https://kcmicrosoftonlinecom-38.sharepoint.microsoftonline.com/FBOD/MgrsForum/Budgetary/Forms/AllItems.aspx</t>
  </si>
  <si>
    <t>Oracle E-Business Suite (EBS) Reporting</t>
  </si>
  <si>
    <t>http://kcweb/des/brc/Oracle%20EBS/reportingLogin.aspx</t>
  </si>
  <si>
    <t>Preferred reports for financial plan actuals data: GL_010, GL_61, GL_62, Publisher GL_30, GL_79 for biennial data.</t>
  </si>
  <si>
    <t>Hyperion Budget Data (Web Interface Link Below):</t>
  </si>
  <si>
    <t>Hyperion Planning Link: http://viburnum:19000/workspace/index.jsp</t>
  </si>
  <si>
    <t>Office of Economic &amp; Financial Analysis (OEFA) Forecast</t>
  </si>
  <si>
    <t xml:space="preserve"> http://www.kingcounty.gov/business/Forecasting.aspx</t>
  </si>
  <si>
    <t>Office of Performance, Strategy &amp; Budget (PSB) Planning Assumptions*
(includes central rates, opens to a .pdf)</t>
  </si>
  <si>
    <t>https://kcmicrosoftonlinecom-6.sharepoint.microsoftonline.com/psb/BudgetSystem/Budget%20Development/2016%20-%202026%20planning%20assumptions.pdf</t>
  </si>
  <si>
    <t>King County Reserves &amp; Fund Policies (link downloads a pdf)</t>
  </si>
  <si>
    <t>http://www.kingcounty.gov/~/media/exec/PSB/documents/CompFinMngmtPoliciesDoc.ashx?la=en</t>
  </si>
  <si>
    <t>*Links with asterisks are to libraries on King County SharePoint sites. King County Finance Managers and similar management-level positions typically have access. Contact KCIT Helpdesk or your PSB point-of-contact if you do not have access. Access to Oracle EBS and Hyperion databases require training and permissions from the Business Resource Center (BRC) and PSB, respectively.</t>
  </si>
  <si>
    <t>2015/2016 Financial Plan Checklist</t>
  </si>
  <si>
    <t xml:space="preserve">Financial plans are one of the key tools the County has to develop a common understanding of whether service levels are sustainable and capital projects have sufficient revenue backing.  The Office of Performance, Strategy &amp; Budget (PSB) uses financial plans to understand the revenue and expenditure components of a fund, communicate the long term financial position of funds to decision makers, and help develop plans to address sustainability issues.    </t>
  </si>
  <si>
    <t>PSB would like to minimize the time it takes to develop financial plans and spend more time analyzing the content.  To that end, there will be a single financial plan format for quarterly reports, quarterly monitoring, and supplemental requests.  Agencies will update one format throughout the biennium rather than creating new plans for different purposes.  PSB will follow up with finance managers mid-year 2015 for feedback on the template and the process.</t>
  </si>
  <si>
    <t>Please use the checklist below for developing and reviewing financial plans.</t>
  </si>
  <si>
    <t>     The name of the fund, the fund and subfund numbers, and the use of the Financial Plan are all clearly displayed in the header.</t>
  </si>
  <si>
    <t>     2013/2014 Actuals tie to EBS and CAFR data and year end fund balance ties to the official budgetary fund balance figures provided by FBOD.</t>
  </si>
  <si>
    <t xml:space="preserve">     2015/2016 Adopted Budget matches exactly the  Adopted financial plan. </t>
  </si>
  <si>
    <t>     2015/2016 Current Budget reflect the adopted budget, any known changes to revenue forecasts, and any approved supplementals or carryovers.  There should be no changes to reserves unless explicitly agreed to by PSB.</t>
  </si>
  <si>
    <t>     2015/2016 Biennial to Date (BTD) expenditures and revenue reflect EBS totals for budgetary accounts as of the most recent closed month.  Note the date of the EBS report in footnote 4.</t>
  </si>
  <si>
    <t xml:space="preserve">     2015/2016 Estimated column reflects the best estimate for the biennium based on actuals and includes the impact of any proposed but not adopted supplementals.  </t>
  </si>
  <si>
    <t>     Outyear revenue and expenditure inflation assumptions are noted and consistent with figures provided by PSB and/or the Office of Economic &amp; Financial Analysis (OEFA).  If there are supplemental proposals that impact the outyears, the impacts should be noted.</t>
  </si>
  <si>
    <t>     The expenditure and revenue sections should be broken out by account, cost center, or other categories that make sense for fund management.  All data should crosswalk back to figures in Hyperion and EBS. Consult with PSB for agreement on the breakout.</t>
  </si>
  <si>
    <t>     Reserves are consistent with adopted fund balance policy and guidelines and any exceptions are documented.</t>
  </si>
  <si>
    <t xml:space="preserve">     Every reserve has a footnote describing what it is for and how it is calculated. </t>
  </si>
  <si>
    <t>     Rainy Day Reserve is labeled and the number of days reserved is noted.</t>
  </si>
  <si>
    <t>     Please check formulas to verify that totals, subtotals, and ending fund balances are calculated correctly.</t>
  </si>
  <si>
    <t>     Prior biennium ending fund balance carries over to the following biennium as beginning fund balance.</t>
  </si>
  <si>
    <t>     Check to be sure all footnotes have been updated for the current version of the plan.</t>
  </si>
  <si>
    <t xml:space="preserve">     Financial plans are print ready (formatting is final, borders are complete, font size is consistent, print area is established, spell checker is run). </t>
  </si>
  <si>
    <r>
      <rPr>
        <vertAlign val="superscript"/>
        <sz val="11"/>
        <rFont val="Calibri"/>
        <family val="2"/>
        <scheme val="minor"/>
      </rPr>
      <t>2</t>
    </r>
    <r>
      <rPr>
        <sz val="11"/>
        <rFont val="Calibri"/>
        <family val="2"/>
        <scheme val="minor"/>
      </rPr>
      <t xml:space="preserve"> 2015/2016 Adopted Budget is based on ordinance and includes supplemental appropriations approved in ordinance XXXXX.</t>
    </r>
  </si>
  <si>
    <t>Links above last updated: 07.27.2015</t>
  </si>
  <si>
    <t>Local Sales Tax</t>
  </si>
  <si>
    <t>Other</t>
  </si>
  <si>
    <t>Wages and Benefits (51000)</t>
  </si>
  <si>
    <t>Supplies &amp; Capital</t>
  </si>
  <si>
    <t>Services (53000)</t>
  </si>
  <si>
    <t>Intergovernmental Services (55000)</t>
  </si>
  <si>
    <t>GAAP Adjustments</t>
  </si>
  <si>
    <r>
      <t>7</t>
    </r>
    <r>
      <rPr>
        <sz val="11"/>
        <rFont val="Calibri"/>
        <family val="2"/>
        <scheme val="minor"/>
      </rPr>
      <t xml:space="preserve"> Other fund transactions include accounting adjustments to balance to budgetary fund balance.</t>
    </r>
  </si>
  <si>
    <t xml:space="preserve"> per ordinance # 18110 for $9,943,000, ordinance # 18155 for $2,322,000, and ordinance # 18223 for $378,000.</t>
  </si>
  <si>
    <t>MIDD /000001135</t>
  </si>
  <si>
    <r>
      <t>Other Fund Transactions</t>
    </r>
    <r>
      <rPr>
        <b/>
        <vertAlign val="superscript"/>
        <sz val="12"/>
        <rFont val="Calibri"/>
        <family val="2"/>
        <scheme val="minor"/>
      </rPr>
      <t>7</t>
    </r>
  </si>
  <si>
    <r>
      <t xml:space="preserve">6 </t>
    </r>
    <r>
      <rPr>
        <sz val="11"/>
        <color theme="1"/>
        <rFont val="Calibri"/>
        <family val="2"/>
        <scheme val="minor"/>
      </rPr>
      <t xml:space="preserve">Out year projections assume revenue growth per OEFA guidance, that MIDD funding is renewed past 2017,  expenditure growth of .22% for the 17/18 biennium and </t>
    </r>
  </si>
  <si>
    <t>5.56% for the 19/20 biennium less Supplantation ramp down and reflect the most recent budget, including the out year impact of supplementals.</t>
  </si>
  <si>
    <r>
      <t>Estimated Under expenditures</t>
    </r>
    <r>
      <rPr>
        <b/>
        <vertAlign val="superscript"/>
        <sz val="12"/>
        <rFont val="Calibri"/>
        <family val="2"/>
        <scheme val="minor"/>
      </rPr>
      <t xml:space="preserve"> </t>
    </r>
  </si>
  <si>
    <r>
      <t xml:space="preserve">8 </t>
    </r>
    <r>
      <rPr>
        <sz val="11"/>
        <rFont val="Calibri"/>
        <family val="2"/>
        <scheme val="minor"/>
      </rPr>
      <t>Revenue Stabilization Reserve is equal to 5.25% of MIDD tax receipts.</t>
    </r>
  </si>
  <si>
    <r>
      <rPr>
        <vertAlign val="superscript"/>
        <sz val="11"/>
        <rFont val="Calibri"/>
        <family val="2"/>
        <scheme val="minor"/>
      </rPr>
      <t>9</t>
    </r>
    <r>
      <rPr>
        <sz val="11"/>
        <rFont val="Calibri"/>
        <family val="2"/>
        <scheme val="minor"/>
      </rPr>
      <t xml:space="preserve"> This plan was updated by DCHS Staff on 3/16/2016.</t>
    </r>
  </si>
  <si>
    <t>Supplantation Ramp down in 2017</t>
  </si>
  <si>
    <r>
      <t>Other Fund Transactions</t>
    </r>
    <r>
      <rPr>
        <vertAlign val="superscript"/>
        <sz val="12"/>
        <rFont val="Calibri"/>
        <family val="2"/>
        <scheme val="minor"/>
      </rPr>
      <t>7</t>
    </r>
  </si>
  <si>
    <r>
      <rPr>
        <vertAlign val="superscript"/>
        <sz val="11"/>
        <rFont val="Calibri"/>
        <family val="2"/>
        <scheme val="minor"/>
      </rPr>
      <t>4</t>
    </r>
    <r>
      <rPr>
        <sz val="11"/>
        <rFont val="Calibri"/>
        <family val="2"/>
        <scheme val="minor"/>
      </rPr>
      <t xml:space="preserve"> 2015/2016 Biennial-to-Date Actuals reflects actual revenues and expenditures as of 1/31/2016, using EBS report GL_010.</t>
    </r>
  </si>
  <si>
    <r>
      <t>5</t>
    </r>
    <r>
      <rPr>
        <sz val="11"/>
        <rFont val="Calibri"/>
        <family val="2"/>
        <scheme val="minor"/>
      </rPr>
      <t xml:space="preserve"> 2015/2016 Estimated reflects updated revenue and expenditure estimates as of 1/31/2016, and the impact of any proposed, but not approved supplementals.  </t>
    </r>
  </si>
  <si>
    <r>
      <rPr>
        <vertAlign val="superscript"/>
        <sz val="11"/>
        <rFont val="Calibri"/>
        <family val="2"/>
        <scheme val="minor"/>
      </rPr>
      <t>3</t>
    </r>
    <r>
      <rPr>
        <sz val="11"/>
        <rFont val="Calibri"/>
        <family val="2"/>
        <scheme val="minor"/>
      </rPr>
      <t xml:space="preserve">  2015/2016 Current Budget includes March 2016 Mental Health Sales Tax Forecast and supplemental appropriations</t>
    </r>
  </si>
  <si>
    <t>Financial Plan January 31, 2016  - Updated Revenue Forecast 3/15/16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</si>
</sst>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00\-000\-000\-0"/>
    <numFmt numFmtId="166" formatCode="[&lt;=9999999]000\-0000;[&gt;9999999]\(000\)\ 000\-0000;General"/>
    <numFmt numFmtId="167" formatCode="_(* #,##0_);_(* \(#,##0\);_(* &quot;-&quot;??_);_(@_)"/>
    <numFmt numFmtId="168" formatCode="00000"/>
    <numFmt numFmtId="169" formatCode="000000000"/>
    <numFmt numFmtId="170" formatCode="0000"/>
    <numFmt numFmtId="171" formatCode="000000"/>
    <numFmt numFmtId="172" formatCode="000"/>
    <numFmt numFmtId="173" formatCode="&quot;$&quot;* #,##0.00_);[Red]&quot;$&quot;* \(#,##0.00\)"/>
    <numFmt numFmtId="174" formatCode="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sz val="10"/>
      <name val="Helv"/>
    </font>
    <font>
      <b/>
      <sz val="18"/>
      <color indexed="56"/>
      <name val="Cambria"/>
      <family val="2"/>
    </font>
    <font>
      <b/>
      <sz val="11"/>
      <color indexed="8"/>
      <name val="Calibri"/>
      <family val="2"/>
    </font>
    <font>
      <sz val="11"/>
      <color indexed="10"/>
      <name val="Calibri"/>
      <family val="2"/>
    </font>
    <font>
      <sz val="12"/>
      <name val="Calibri"/>
      <family val="2"/>
      <scheme val="minor"/>
    </font>
    <font>
      <b/>
      <sz val="12"/>
      <name val="Calibri"/>
      <family val="2"/>
      <scheme val="minor"/>
    </font>
    <font>
      <b/>
      <vertAlign val="superscript"/>
      <sz val="12"/>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1"/>
      <name val="Helvetica"/>
      <family val="2"/>
    </font>
    <font>
      <sz val="10"/>
      <name val="Tahoma"/>
      <family val="2"/>
    </font>
    <font>
      <sz val="11"/>
      <color theme="1"/>
      <name val="Arial"/>
      <family val="2"/>
    </font>
    <font>
      <sz val="11"/>
      <color theme="1"/>
      <name val="Calibri"/>
      <family val="2"/>
    </font>
    <font>
      <sz val="10"/>
      <name val="Courier"/>
      <family val="3"/>
    </font>
    <font>
      <sz val="10"/>
      <color indexed="8"/>
      <name val="Arial"/>
      <family val="2"/>
    </font>
    <font>
      <sz val="10"/>
      <name val="Verdana"/>
      <family val="2"/>
    </font>
    <font>
      <u/>
      <sz val="10"/>
      <color indexed="12"/>
      <name val="Arial"/>
      <family val="2"/>
    </font>
    <font>
      <sz val="10"/>
      <color theme="1"/>
      <name val="Arial"/>
      <family val="2"/>
    </font>
    <font>
      <u/>
      <sz val="12"/>
      <name val="Calibri"/>
      <family val="2"/>
      <scheme val="minor"/>
    </font>
    <font>
      <u val="singleAccounting"/>
      <sz val="12"/>
      <name val="Calibri"/>
      <family val="2"/>
      <scheme val="minor"/>
    </font>
    <font>
      <sz val="12"/>
      <color theme="0"/>
      <name val="Calibri"/>
      <family val="2"/>
      <scheme val="minor"/>
    </font>
    <font>
      <sz val="10"/>
      <color theme="0"/>
      <name val="Arial"/>
      <family val="2"/>
    </font>
    <font>
      <b/>
      <sz val="10"/>
      <color theme="1"/>
      <name val="Arial"/>
      <family val="2"/>
    </font>
    <font>
      <b/>
      <sz val="12"/>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2"/>
      <name val="Calibri"/>
      <family val="2"/>
    </font>
    <font>
      <sz val="12"/>
      <color theme="1"/>
      <name val="Calibri"/>
      <family val="2"/>
    </font>
    <font>
      <u/>
      <sz val="12"/>
      <color theme="10"/>
      <name val="Calibri"/>
      <family val="2"/>
    </font>
    <font>
      <vertAlign val="superscript"/>
      <sz val="12"/>
      <name val="Calibri"/>
      <family val="2"/>
      <scheme val="min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39994506668294322"/>
        <bgColor indexed="64"/>
      </patternFill>
    </fill>
    <fill>
      <patternFill patternType="solid">
        <fgColor theme="0" tint="-0.14999847407452621"/>
        <bgColor indexed="64"/>
      </patternFill>
    </fill>
    <fill>
      <patternFill patternType="solid">
        <fgColor theme="0"/>
        <bgColor theme="0"/>
      </patternFill>
    </fill>
    <fill>
      <patternFill patternType="solid">
        <fgColor indexed="65"/>
        <bgColor theme="0"/>
      </patternFill>
    </fill>
    <fill>
      <patternFill patternType="solid">
        <fgColor theme="0" tint="-0.14999847407452621"/>
        <bgColor theme="0"/>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theme="4"/>
      </top>
      <bottom style="thin">
        <color theme="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56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0" fontId="22" fillId="51" borderId="11" applyNumberFormat="0" applyAlignment="0" applyProtection="0"/>
    <xf numFmtId="0" fontId="23" fillId="52" borderId="12"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4" fillId="0" borderId="0">
      <alignment horizontal="center"/>
      <protection locked="0"/>
    </xf>
    <xf numFmtId="0" fontId="25" fillId="0" borderId="0" applyNumberFormat="0" applyFill="0" applyBorder="0" applyAlignment="0" applyProtection="0"/>
    <xf numFmtId="165" fontId="24" fillId="0" borderId="0">
      <alignment horizontal="center"/>
      <protection locked="0"/>
    </xf>
    <xf numFmtId="0" fontId="24" fillId="0" borderId="0">
      <alignment horizontal="center"/>
    </xf>
    <xf numFmtId="0" fontId="26" fillId="35"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0" fillId="38" borderId="11" applyNumberFormat="0" applyAlignment="0" applyProtection="0"/>
    <xf numFmtId="0" fontId="31" fillId="0" borderId="16" applyNumberFormat="0" applyFill="0" applyAlignment="0" applyProtection="0"/>
    <xf numFmtId="0" fontId="32" fillId="53" borderId="0" applyNumberFormat="0" applyBorder="0" applyAlignment="0" applyProtection="0"/>
    <xf numFmtId="0" fontId="24" fillId="0" borderId="0"/>
    <xf numFmtId="0" fontId="1" fillId="0" borderId="0"/>
    <xf numFmtId="0" fontId="24" fillId="0" borderId="0"/>
    <xf numFmtId="37" fontId="33" fillId="0" borderId="0"/>
    <xf numFmtId="0" fontId="24" fillId="54" borderId="17" applyNumberFormat="0" applyFont="0" applyAlignment="0" applyProtection="0"/>
    <xf numFmtId="0" fontId="34" fillId="51" borderId="18" applyNumberFormat="0" applyAlignment="0" applyProtection="0"/>
    <xf numFmtId="166" fontId="35"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41" fontId="33" fillId="0" borderId="20" applyBorder="0"/>
    <xf numFmtId="0" fontId="38" fillId="0" borderId="0" applyNumberFormat="0" applyFill="0" applyBorder="0" applyAlignment="0" applyProtection="0"/>
    <xf numFmtId="37" fontId="33" fillId="0" borderId="0"/>
    <xf numFmtId="0" fontId="24" fillId="0" borderId="0"/>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0" fontId="48" fillId="0" borderId="0"/>
    <xf numFmtId="0" fontId="24" fillId="0" borderId="0"/>
    <xf numFmtId="0" fontId="24" fillId="0" borderId="0"/>
    <xf numFmtId="170" fontId="49" fillId="0" borderId="0"/>
    <xf numFmtId="170" fontId="49" fillId="0" borderId="0"/>
    <xf numFmtId="170" fontId="49" fillId="0" borderId="0"/>
    <xf numFmtId="170" fontId="49" fillId="0" borderId="0"/>
    <xf numFmtId="170" fontId="49" fillId="0" borderId="0"/>
    <xf numFmtId="170" fontId="49" fillId="0" borderId="0"/>
    <xf numFmtId="0" fontId="1" fillId="0" borderId="0"/>
    <xf numFmtId="0" fontId="50"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170" fontId="49"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0" fontId="49" fillId="0" borderId="0"/>
    <xf numFmtId="170" fontId="49" fillId="0" borderId="0"/>
    <xf numFmtId="170" fontId="49" fillId="0" borderId="0"/>
    <xf numFmtId="170" fontId="49" fillId="0" borderId="0"/>
    <xf numFmtId="170" fontId="49" fillId="0" borderId="0"/>
    <xf numFmtId="170" fontId="49" fillId="0" borderId="0"/>
    <xf numFmtId="170" fontId="49" fillId="0" borderId="0"/>
    <xf numFmtId="0" fontId="5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5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7" fillId="0" borderId="0"/>
    <xf numFmtId="0" fontId="24" fillId="0" borderId="0"/>
    <xf numFmtId="0" fontId="24" fillId="0" borderId="0"/>
    <xf numFmtId="0" fontId="24" fillId="0" borderId="0"/>
    <xf numFmtId="0" fontId="1" fillId="0" borderId="0"/>
    <xf numFmtId="0" fontId="18" fillId="0" borderId="0"/>
    <xf numFmtId="0" fontId="1" fillId="8" borderId="8" applyNumberFormat="0" applyFont="0" applyAlignment="0" applyProtection="0"/>
    <xf numFmtId="0" fontId="24" fillId="54" borderId="17" applyNumberFormat="0" applyFont="0" applyAlignment="0" applyProtection="0"/>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0" fontId="24" fillId="0" borderId="0" applyNumberFormat="0" applyBorder="0"/>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3" fontId="24" fillId="0" borderId="27" applyFont="0" applyFill="0" applyProtection="0"/>
    <xf numFmtId="43" fontId="46"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8" fillId="0" borderId="0"/>
    <xf numFmtId="0" fontId="1" fillId="8" borderId="8" applyNumberFormat="0" applyFont="0" applyAlignment="0" applyProtection="0"/>
    <xf numFmtId="0" fontId="24"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56" borderId="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168" fontId="45" fillId="0" borderId="10">
      <alignment horizontal="center"/>
    </xf>
    <xf numFmtId="0" fontId="21" fillId="34" borderId="0" applyNumberFormat="0" applyBorder="0" applyAlignment="0" applyProtection="0"/>
    <xf numFmtId="0" fontId="22" fillId="51" borderId="11"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169" fontId="45" fillId="0" borderId="10">
      <alignment horizontal="center"/>
    </xf>
    <xf numFmtId="0" fontId="26" fillId="35"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0" fillId="38" borderId="11" applyNumberFormat="0" applyAlignment="0" applyProtection="0"/>
    <xf numFmtId="0" fontId="31" fillId="0" borderId="16" applyNumberFormat="0" applyFill="0" applyAlignment="0" applyProtection="0"/>
    <xf numFmtId="0" fontId="32" fillId="53" borderId="0" applyNumberFormat="0" applyBorder="0" applyAlignment="0" applyProtection="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170" fontId="45" fillId="0" borderId="10">
      <alignment horizontal="center"/>
    </xf>
    <xf numFmtId="0" fontId="34" fillId="51" borderId="18" applyNumberFormat="0" applyAlignment="0" applyProtection="0"/>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171" fontId="45" fillId="0" borderId="10">
      <alignment horizontal="center"/>
    </xf>
    <xf numFmtId="42" fontId="16" fillId="0" borderId="28" applyFont="0" applyAlignment="0">
      <alignment horizontal="right"/>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172" fontId="45" fillId="0" borderId="10">
      <alignment horizontal="center"/>
    </xf>
    <xf numFmtId="0" fontId="36" fillId="0" borderId="0" applyNumberFormat="0" applyFill="0" applyBorder="0" applyAlignment="0" applyProtection="0"/>
    <xf numFmtId="0" fontId="37" fillId="0" borderId="19" applyNumberFormat="0" applyFill="0" applyAlignment="0" applyProtection="0"/>
    <xf numFmtId="0" fontId="53" fillId="0" borderId="0"/>
    <xf numFmtId="43" fontId="53"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cellStyleXfs>
  <cellXfs count="240">
    <xf numFmtId="0" fontId="0" fillId="0" borderId="0" xfId="0"/>
    <xf numFmtId="37" fontId="40" fillId="55" borderId="10" xfId="90" applyFont="1" applyFill="1" applyBorder="1" applyAlignment="1">
      <alignment horizontal="left" vertical="center"/>
    </xf>
    <xf numFmtId="37" fontId="40" fillId="55" borderId="24" xfId="90" applyFont="1" applyFill="1" applyBorder="1" applyAlignment="1">
      <alignment horizontal="left" vertical="center"/>
    </xf>
    <xf numFmtId="37" fontId="40" fillId="55" borderId="10" xfId="90" applyFont="1" applyFill="1" applyBorder="1" applyAlignment="1">
      <alignment horizontal="left"/>
    </xf>
    <xf numFmtId="37" fontId="40" fillId="55" borderId="10" xfId="90" applyFont="1" applyFill="1" applyBorder="1" applyAlignment="1">
      <alignment horizontal="center" wrapText="1"/>
    </xf>
    <xf numFmtId="37" fontId="40" fillId="55" borderId="10" xfId="90" applyFont="1" applyFill="1" applyBorder="1" applyAlignment="1" applyProtection="1">
      <alignment horizontal="left" wrapText="1"/>
    </xf>
    <xf numFmtId="37" fontId="39" fillId="55" borderId="25" xfId="90" quotePrefix="1" applyFont="1" applyFill="1" applyBorder="1" applyAlignment="1">
      <alignment horizontal="left" vertical="center"/>
    </xf>
    <xf numFmtId="0" fontId="0" fillId="0" borderId="0" xfId="0"/>
    <xf numFmtId="0" fontId="0" fillId="0" borderId="0" xfId="0" applyFill="1"/>
    <xf numFmtId="37" fontId="40" fillId="55" borderId="20" xfId="90" applyFont="1" applyFill="1" applyBorder="1" applyAlignment="1">
      <alignment horizontal="left" vertical="center"/>
    </xf>
    <xf numFmtId="37" fontId="39" fillId="55" borderId="20" xfId="90" applyFont="1" applyFill="1" applyBorder="1" applyAlignment="1">
      <alignment horizontal="left" vertical="center"/>
    </xf>
    <xf numFmtId="37" fontId="39" fillId="55" borderId="20" xfId="90" applyFont="1" applyFill="1" applyBorder="1" applyAlignment="1">
      <alignment horizontal="left"/>
    </xf>
    <xf numFmtId="167" fontId="40" fillId="55" borderId="10" xfId="1" applyNumberFormat="1" applyFont="1" applyFill="1" applyBorder="1" applyAlignment="1">
      <alignment vertical="center"/>
    </xf>
    <xf numFmtId="37" fontId="40" fillId="0" borderId="0" xfId="90" applyFont="1" applyFill="1" applyAlignment="1">
      <alignment horizontal="left"/>
    </xf>
    <xf numFmtId="37" fontId="39" fillId="0" borderId="0" xfId="90" applyFont="1" applyFill="1" applyBorder="1"/>
    <xf numFmtId="0" fontId="43" fillId="0" borderId="0" xfId="0" applyFont="1" applyFill="1" applyAlignment="1">
      <alignment horizontal="left" wrapText="1"/>
    </xf>
    <xf numFmtId="0" fontId="0" fillId="0" borderId="0" xfId="0" applyFill="1" applyAlignment="1">
      <alignment horizontal="left" wrapText="1"/>
    </xf>
    <xf numFmtId="0" fontId="43" fillId="0" borderId="0" xfId="0" applyFont="1" applyFill="1" applyAlignment="1">
      <alignment horizontal="left" vertical="top"/>
    </xf>
    <xf numFmtId="0" fontId="43" fillId="0" borderId="0" xfId="0" applyFont="1" applyFill="1" applyAlignment="1">
      <alignment horizontal="center" wrapText="1"/>
    </xf>
    <xf numFmtId="0" fontId="44" fillId="0" borderId="0" xfId="0" applyFont="1" applyFill="1" applyAlignment="1">
      <alignment horizontal="left" vertical="top"/>
    </xf>
    <xf numFmtId="0" fontId="0" fillId="0" borderId="0" xfId="0" applyFont="1"/>
    <xf numFmtId="0" fontId="0" fillId="0" borderId="0" xfId="0" applyFont="1" applyFill="1"/>
    <xf numFmtId="0" fontId="42" fillId="0" borderId="0" xfId="0" applyFont="1" applyFill="1" applyAlignment="1">
      <alignment horizontal="left" vertical="top"/>
    </xf>
    <xf numFmtId="0" fontId="53" fillId="0" borderId="0" xfId="562"/>
    <xf numFmtId="37" fontId="56" fillId="55" borderId="30" xfId="90" applyFont="1" applyFill="1" applyBorder="1" applyAlignment="1">
      <alignment horizontal="left"/>
    </xf>
    <xf numFmtId="167" fontId="56" fillId="55" borderId="30" xfId="70" applyNumberFormat="1" applyFont="1" applyFill="1" applyBorder="1" applyAlignment="1">
      <alignment vertical="center"/>
    </xf>
    <xf numFmtId="167" fontId="56" fillId="0" borderId="30" xfId="70" applyNumberFormat="1" applyFont="1" applyFill="1" applyBorder="1" applyAlignment="1">
      <alignment vertical="center"/>
    </xf>
    <xf numFmtId="0" fontId="57" fillId="0" borderId="0" xfId="562" applyFont="1"/>
    <xf numFmtId="37" fontId="40" fillId="55" borderId="0" xfId="90" applyFont="1" applyFill="1" applyAlignment="1">
      <alignment horizontal="left"/>
    </xf>
    <xf numFmtId="37" fontId="39" fillId="55" borderId="0" xfId="90" applyFont="1" applyFill="1" applyBorder="1"/>
    <xf numFmtId="0" fontId="40" fillId="55" borderId="0" xfId="0" applyFont="1" applyFill="1" applyAlignment="1"/>
    <xf numFmtId="0" fontId="43" fillId="0" borderId="0" xfId="562" applyFont="1" applyFill="1" applyAlignment="1">
      <alignment vertical="top" wrapText="1"/>
    </xf>
    <xf numFmtId="0" fontId="43" fillId="55" borderId="0" xfId="562" applyFont="1" applyFill="1" applyAlignment="1">
      <alignment vertical="top" wrapText="1"/>
    </xf>
    <xf numFmtId="0" fontId="42" fillId="0" borderId="0" xfId="562" applyFont="1" applyFill="1" applyAlignment="1">
      <alignment vertical="top" wrapText="1"/>
    </xf>
    <xf numFmtId="0" fontId="0" fillId="55" borderId="0" xfId="0" applyFill="1"/>
    <xf numFmtId="0" fontId="0" fillId="55" borderId="23" xfId="0" applyFill="1" applyBorder="1"/>
    <xf numFmtId="0" fontId="0" fillId="55" borderId="20" xfId="0" applyFill="1" applyBorder="1"/>
    <xf numFmtId="0" fontId="0" fillId="55" borderId="33" xfId="0" applyFill="1" applyBorder="1"/>
    <xf numFmtId="167" fontId="0" fillId="55" borderId="23" xfId="0" applyNumberFormat="1" applyFill="1" applyBorder="1"/>
    <xf numFmtId="167" fontId="0" fillId="55" borderId="20" xfId="0" applyNumberFormat="1" applyFill="1" applyBorder="1"/>
    <xf numFmtId="167" fontId="0" fillId="55" borderId="24" xfId="0" applyNumberFormat="1" applyFill="1" applyBorder="1"/>
    <xf numFmtId="167" fontId="0" fillId="55" borderId="10" xfId="0" applyNumberFormat="1" applyFill="1" applyBorder="1"/>
    <xf numFmtId="0" fontId="0" fillId="55" borderId="24" xfId="0" applyFill="1" applyBorder="1"/>
    <xf numFmtId="37" fontId="0" fillId="55" borderId="10" xfId="0" applyNumberFormat="1" applyFill="1" applyBorder="1"/>
    <xf numFmtId="9" fontId="0" fillId="55" borderId="22" xfId="564" applyNumberFormat="1" applyFont="1" applyFill="1" applyBorder="1"/>
    <xf numFmtId="9" fontId="0" fillId="55" borderId="22" xfId="0" applyNumberFormat="1" applyFill="1" applyBorder="1"/>
    <xf numFmtId="9" fontId="0" fillId="55" borderId="10" xfId="564" applyNumberFormat="1" applyFont="1" applyFill="1" applyBorder="1"/>
    <xf numFmtId="9" fontId="0" fillId="55" borderId="32" xfId="564" applyNumberFormat="1" applyFont="1" applyFill="1" applyBorder="1"/>
    <xf numFmtId="9" fontId="0" fillId="55" borderId="20" xfId="564" applyNumberFormat="1" applyFont="1" applyFill="1" applyBorder="1"/>
    <xf numFmtId="9" fontId="0" fillId="55" borderId="23" xfId="0" applyNumberFormat="1" applyFill="1" applyBorder="1"/>
    <xf numFmtId="9" fontId="0" fillId="55" borderId="10" xfId="564" applyFont="1" applyFill="1" applyBorder="1"/>
    <xf numFmtId="174" fontId="0" fillId="0" borderId="0" xfId="564" applyNumberFormat="1" applyFont="1"/>
    <xf numFmtId="9" fontId="0" fillId="55" borderId="33" xfId="564" applyNumberFormat="1" applyFont="1" applyFill="1" applyBorder="1"/>
    <xf numFmtId="9" fontId="0" fillId="55" borderId="24" xfId="564" applyNumberFormat="1" applyFont="1" applyFill="1" applyBorder="1"/>
    <xf numFmtId="9" fontId="0" fillId="55" borderId="20" xfId="564" applyFont="1" applyFill="1" applyBorder="1"/>
    <xf numFmtId="37" fontId="40" fillId="55" borderId="24" xfId="90" applyFont="1" applyFill="1" applyBorder="1" applyAlignment="1">
      <alignment horizontal="center" wrapText="1"/>
    </xf>
    <xf numFmtId="37" fontId="40" fillId="55" borderId="34" xfId="90" applyFont="1" applyFill="1" applyBorder="1" applyAlignment="1">
      <alignment horizontal="center" wrapText="1"/>
    </xf>
    <xf numFmtId="37" fontId="40" fillId="55" borderId="20" xfId="90" applyFont="1" applyFill="1" applyBorder="1" applyAlignment="1">
      <alignment horizontal="center" wrapText="1"/>
    </xf>
    <xf numFmtId="37" fontId="40" fillId="58" borderId="10" xfId="90" applyFont="1" applyFill="1" applyBorder="1" applyAlignment="1" applyProtection="1">
      <alignment horizontal="left" wrapText="1"/>
    </xf>
    <xf numFmtId="37" fontId="40" fillId="58" borderId="21" xfId="90" applyFont="1" applyFill="1" applyBorder="1" applyAlignment="1">
      <alignment horizontal="center" wrapText="1"/>
    </xf>
    <xf numFmtId="37" fontId="40" fillId="58" borderId="10" xfId="90" applyFont="1" applyFill="1" applyBorder="1" applyAlignment="1">
      <alignment horizontal="center" wrapText="1"/>
    </xf>
    <xf numFmtId="37" fontId="40" fillId="58" borderId="10" xfId="90" applyFont="1" applyFill="1" applyBorder="1" applyAlignment="1">
      <alignment horizontal="left"/>
    </xf>
    <xf numFmtId="167" fontId="40" fillId="58" borderId="26" xfId="70" applyNumberFormat="1" applyFont="1" applyFill="1" applyBorder="1" applyAlignment="1">
      <alignment vertical="center"/>
    </xf>
    <xf numFmtId="167" fontId="40" fillId="59" borderId="24" xfId="70" applyNumberFormat="1" applyFont="1" applyFill="1" applyBorder="1" applyAlignment="1">
      <alignment vertical="center"/>
    </xf>
    <xf numFmtId="37" fontId="40" fillId="58" borderId="20" xfId="90" applyFont="1" applyFill="1" applyBorder="1" applyAlignment="1">
      <alignment horizontal="left" vertical="center"/>
    </xf>
    <xf numFmtId="37" fontId="40" fillId="58" borderId="25" xfId="90" applyFont="1" applyFill="1" applyBorder="1" applyAlignment="1">
      <alignment horizontal="left" vertical="center"/>
    </xf>
    <xf numFmtId="167" fontId="39" fillId="59" borderId="23" xfId="70" applyNumberFormat="1" applyFont="1" applyFill="1" applyBorder="1" applyAlignment="1">
      <alignment vertical="center"/>
    </xf>
    <xf numFmtId="37" fontId="39" fillId="58" borderId="20" xfId="90" applyFont="1" applyFill="1" applyBorder="1" applyAlignment="1">
      <alignment horizontal="left"/>
    </xf>
    <xf numFmtId="37" fontId="39" fillId="58" borderId="25" xfId="90" applyFont="1" applyFill="1" applyBorder="1" applyAlignment="1">
      <alignment horizontal="right"/>
    </xf>
    <xf numFmtId="167" fontId="39" fillId="59" borderId="20" xfId="98" applyNumberFormat="1" applyFont="1" applyFill="1" applyBorder="1" applyAlignment="1">
      <alignment horizontal="right"/>
    </xf>
    <xf numFmtId="37" fontId="40" fillId="58" borderId="24" xfId="90" applyFont="1" applyFill="1" applyBorder="1" applyAlignment="1">
      <alignment horizontal="left" vertical="center"/>
    </xf>
    <xf numFmtId="167" fontId="39" fillId="59" borderId="20" xfId="70" applyNumberFormat="1" applyFont="1" applyFill="1" applyBorder="1" applyAlignment="1">
      <alignment vertical="center"/>
    </xf>
    <xf numFmtId="37" fontId="39" fillId="60" borderId="20" xfId="90" quotePrefix="1" applyFont="1" applyFill="1" applyBorder="1" applyAlignment="1">
      <alignment horizontal="left"/>
    </xf>
    <xf numFmtId="167" fontId="39" fillId="60" borderId="20" xfId="70" applyNumberFormat="1" applyFont="1" applyFill="1" applyBorder="1" applyAlignment="1">
      <alignment vertical="center"/>
    </xf>
    <xf numFmtId="37" fontId="54" fillId="60" borderId="20" xfId="90" quotePrefix="1" applyFont="1" applyFill="1" applyBorder="1" applyAlignment="1">
      <alignment horizontal="left"/>
    </xf>
    <xf numFmtId="167" fontId="55" fillId="60" borderId="20" xfId="70" applyNumberFormat="1" applyFont="1" applyFill="1" applyBorder="1" applyAlignment="1">
      <alignment vertical="center"/>
    </xf>
    <xf numFmtId="37" fontId="39" fillId="60" borderId="20" xfId="90" applyFont="1" applyFill="1" applyBorder="1" applyAlignment="1">
      <alignment horizontal="right"/>
    </xf>
    <xf numFmtId="37" fontId="40" fillId="60" borderId="24" xfId="90" applyFont="1" applyFill="1" applyBorder="1" applyAlignment="1">
      <alignment horizontal="left" vertical="center"/>
    </xf>
    <xf numFmtId="167" fontId="40" fillId="60" borderId="24" xfId="70" applyNumberFormat="1" applyFont="1" applyFill="1" applyBorder="1" applyAlignment="1">
      <alignment vertical="center"/>
    </xf>
    <xf numFmtId="37" fontId="40" fillId="58" borderId="10" xfId="90" applyFont="1" applyFill="1" applyBorder="1" applyAlignment="1">
      <alignment horizontal="left" vertical="center"/>
    </xf>
    <xf numFmtId="167" fontId="39" fillId="58" borderId="20" xfId="70" applyNumberFormat="1" applyFont="1" applyFill="1" applyBorder="1" applyAlignment="1">
      <alignment vertical="center"/>
    </xf>
    <xf numFmtId="37" fontId="39" fillId="60" borderId="20" xfId="90" applyFont="1" applyFill="1" applyBorder="1" applyAlignment="1">
      <alignment horizontal="left"/>
    </xf>
    <xf numFmtId="37" fontId="39" fillId="58" borderId="20" xfId="90" applyFont="1" applyFill="1" applyBorder="1" applyAlignment="1">
      <alignment horizontal="right"/>
    </xf>
    <xf numFmtId="37" fontId="39" fillId="58" borderId="20" xfId="90" applyFont="1" applyFill="1" applyBorder="1" applyAlignment="1">
      <alignment horizontal="left" vertical="center"/>
    </xf>
    <xf numFmtId="167" fontId="40" fillId="59" borderId="20" xfId="70" applyNumberFormat="1" applyFont="1" applyFill="1" applyBorder="1" applyAlignment="1">
      <alignment vertical="center"/>
    </xf>
    <xf numFmtId="167" fontId="40" fillId="58" borderId="20" xfId="70" applyNumberFormat="1" applyFont="1" applyFill="1" applyBorder="1" applyAlignment="1">
      <alignment vertical="center"/>
    </xf>
    <xf numFmtId="167" fontId="40" fillId="59" borderId="20" xfId="563" applyNumberFormat="1" applyFont="1" applyFill="1" applyBorder="1" applyAlignment="1">
      <alignment vertical="center"/>
    </xf>
    <xf numFmtId="9" fontId="0" fillId="55" borderId="23" xfId="564" applyNumberFormat="1" applyFont="1" applyFill="1" applyBorder="1"/>
    <xf numFmtId="9" fontId="0" fillId="55" borderId="23" xfId="564" applyFont="1" applyFill="1" applyBorder="1"/>
    <xf numFmtId="167" fontId="16" fillId="55" borderId="20" xfId="0" applyNumberFormat="1" applyFont="1" applyFill="1" applyBorder="1"/>
    <xf numFmtId="9" fontId="16" fillId="55" borderId="20" xfId="564" applyNumberFormat="1" applyFont="1" applyFill="1" applyBorder="1"/>
    <xf numFmtId="0" fontId="58" fillId="0" borderId="0" xfId="562" applyFont="1"/>
    <xf numFmtId="9" fontId="16" fillId="55" borderId="20" xfId="564" applyFont="1" applyFill="1" applyBorder="1"/>
    <xf numFmtId="167" fontId="16" fillId="55" borderId="10" xfId="0" applyNumberFormat="1" applyFont="1" applyFill="1" applyBorder="1"/>
    <xf numFmtId="9" fontId="16" fillId="55" borderId="10" xfId="564" applyNumberFormat="1" applyFont="1" applyFill="1" applyBorder="1"/>
    <xf numFmtId="0" fontId="16" fillId="55" borderId="0" xfId="0" applyFont="1" applyFill="1"/>
    <xf numFmtId="9" fontId="16" fillId="55" borderId="10" xfId="564" applyFont="1" applyFill="1" applyBorder="1"/>
    <xf numFmtId="37" fontId="40" fillId="58" borderId="23" xfId="90" applyFont="1" applyFill="1" applyBorder="1" applyAlignment="1">
      <alignment horizontal="left" vertical="center"/>
    </xf>
    <xf numFmtId="167" fontId="39" fillId="59" borderId="23" xfId="70" quotePrefix="1" applyNumberFormat="1" applyFont="1" applyFill="1" applyBorder="1" applyAlignment="1">
      <alignment vertical="center"/>
    </xf>
    <xf numFmtId="167" fontId="40" fillId="58" borderId="24" xfId="70" applyNumberFormat="1" applyFont="1" applyFill="1" applyBorder="1" applyAlignment="1">
      <alignment vertical="center"/>
    </xf>
    <xf numFmtId="167" fontId="0" fillId="57" borderId="20" xfId="0" applyNumberFormat="1" applyFill="1" applyBorder="1"/>
    <xf numFmtId="9" fontId="0" fillId="57" borderId="20" xfId="564" applyNumberFormat="1" applyFont="1" applyFill="1" applyBorder="1"/>
    <xf numFmtId="0" fontId="53" fillId="57" borderId="0" xfId="562" applyFill="1"/>
    <xf numFmtId="9" fontId="0" fillId="57" borderId="20" xfId="564" applyFont="1" applyFill="1" applyBorder="1"/>
    <xf numFmtId="167" fontId="16" fillId="57" borderId="24" xfId="0" applyNumberFormat="1" applyFont="1" applyFill="1" applyBorder="1"/>
    <xf numFmtId="9" fontId="16" fillId="57" borderId="24" xfId="564" applyNumberFormat="1" applyFont="1" applyFill="1" applyBorder="1"/>
    <xf numFmtId="0" fontId="58" fillId="57" borderId="0" xfId="562" applyFont="1" applyFill="1"/>
    <xf numFmtId="9" fontId="16" fillId="57" borderId="24" xfId="564" applyFont="1" applyFill="1" applyBorder="1"/>
    <xf numFmtId="37" fontId="40" fillId="58" borderId="29" xfId="90" applyFont="1" applyFill="1" applyBorder="1" applyAlignment="1">
      <alignment horizontal="left" vertical="center"/>
    </xf>
    <xf numFmtId="37" fontId="40" fillId="58" borderId="26" xfId="90" applyFont="1" applyFill="1" applyBorder="1" applyAlignment="1">
      <alignment horizontal="left" vertical="center"/>
    </xf>
    <xf numFmtId="37" fontId="40" fillId="59" borderId="0" xfId="90" applyFont="1" applyFill="1" applyBorder="1" applyAlignment="1">
      <alignment horizontal="left" vertical="center"/>
    </xf>
    <xf numFmtId="167" fontId="39" fillId="59" borderId="0" xfId="70" applyNumberFormat="1" applyFont="1" applyFill="1" applyBorder="1" applyAlignment="1">
      <alignment vertical="center"/>
    </xf>
    <xf numFmtId="167" fontId="40" fillId="58" borderId="0" xfId="70" applyNumberFormat="1" applyFont="1" applyFill="1" applyBorder="1" applyAlignment="1">
      <alignment vertical="center"/>
    </xf>
    <xf numFmtId="37" fontId="40" fillId="59" borderId="30" xfId="90" applyFont="1" applyFill="1" applyBorder="1" applyAlignment="1">
      <alignment horizontal="left" vertical="center"/>
    </xf>
    <xf numFmtId="167" fontId="39" fillId="59" borderId="30" xfId="70" applyNumberFormat="1" applyFont="1" applyFill="1" applyBorder="1" applyAlignment="1">
      <alignment vertical="center"/>
    </xf>
    <xf numFmtId="167" fontId="40" fillId="58" borderId="25" xfId="70" applyNumberFormat="1" applyFont="1" applyFill="1" applyBorder="1" applyAlignment="1">
      <alignment vertical="center"/>
    </xf>
    <xf numFmtId="167" fontId="40" fillId="58" borderId="31" xfId="70" applyNumberFormat="1" applyFont="1" applyFill="1" applyBorder="1" applyAlignment="1">
      <alignment vertical="center"/>
    </xf>
    <xf numFmtId="167" fontId="39" fillId="58" borderId="25" xfId="70" applyNumberFormat="1" applyFont="1" applyFill="1" applyBorder="1" applyAlignment="1">
      <alignment vertical="center"/>
    </xf>
    <xf numFmtId="167" fontId="39" fillId="58" borderId="26" xfId="70" quotePrefix="1" applyNumberFormat="1" applyFont="1" applyFill="1" applyBorder="1" applyAlignment="1">
      <alignment vertical="center"/>
    </xf>
    <xf numFmtId="167" fontId="39" fillId="60" borderId="25" xfId="70" applyNumberFormat="1" applyFont="1" applyFill="1" applyBorder="1" applyAlignment="1">
      <alignment vertical="center"/>
    </xf>
    <xf numFmtId="37" fontId="39" fillId="58" borderId="25" xfId="90" applyFont="1" applyFill="1" applyBorder="1" applyAlignment="1">
      <alignment horizontal="left" vertical="center"/>
    </xf>
    <xf numFmtId="167" fontId="39" fillId="59" borderId="25" xfId="70" applyNumberFormat="1" applyFont="1" applyFill="1" applyBorder="1" applyAlignment="1">
      <alignment vertical="center"/>
    </xf>
    <xf numFmtId="167" fontId="40" fillId="55" borderId="21" xfId="1" applyNumberFormat="1" applyFont="1" applyFill="1" applyBorder="1" applyAlignment="1">
      <alignment vertical="center"/>
    </xf>
    <xf numFmtId="37" fontId="40" fillId="58" borderId="35" xfId="90" applyFont="1" applyFill="1" applyBorder="1" applyAlignment="1">
      <alignment horizontal="center" wrapText="1"/>
    </xf>
    <xf numFmtId="167" fontId="40" fillId="59" borderId="31" xfId="70" applyNumberFormat="1" applyFont="1" applyFill="1" applyBorder="1" applyAlignment="1">
      <alignment vertical="center"/>
    </xf>
    <xf numFmtId="37" fontId="39" fillId="58" borderId="0" xfId="90" applyFont="1" applyFill="1" applyBorder="1" applyAlignment="1">
      <alignment horizontal="right"/>
    </xf>
    <xf numFmtId="37" fontId="39" fillId="59" borderId="0" xfId="90" applyFont="1" applyFill="1" applyBorder="1" applyAlignment="1">
      <alignment horizontal="right"/>
    </xf>
    <xf numFmtId="167" fontId="39" fillId="60" borderId="0" xfId="70" applyNumberFormat="1" applyFont="1" applyFill="1" applyBorder="1" applyAlignment="1">
      <alignment vertical="center"/>
    </xf>
    <xf numFmtId="37" fontId="39" fillId="59" borderId="0" xfId="90" applyFont="1" applyFill="1" applyBorder="1" applyAlignment="1">
      <alignment horizontal="left" vertical="center"/>
    </xf>
    <xf numFmtId="167" fontId="40" fillId="55" borderId="35" xfId="1" applyNumberFormat="1" applyFont="1" applyFill="1" applyBorder="1" applyAlignment="1">
      <alignment vertical="center"/>
    </xf>
    <xf numFmtId="167" fontId="39" fillId="59" borderId="0" xfId="98" applyNumberFormat="1" applyFont="1" applyFill="1" applyBorder="1" applyAlignment="1">
      <alignment horizontal="right"/>
    </xf>
    <xf numFmtId="167" fontId="55" fillId="60" borderId="0" xfId="70" applyNumberFormat="1" applyFont="1" applyFill="1" applyBorder="1" applyAlignment="1">
      <alignment vertical="center"/>
    </xf>
    <xf numFmtId="167" fontId="40" fillId="59" borderId="0" xfId="70" applyNumberFormat="1" applyFont="1" applyFill="1" applyBorder="1" applyAlignment="1">
      <alignment vertical="center"/>
    </xf>
    <xf numFmtId="167" fontId="40" fillId="59" borderId="0" xfId="563" applyNumberFormat="1" applyFont="1" applyFill="1" applyBorder="1" applyAlignment="1">
      <alignment vertical="center"/>
    </xf>
    <xf numFmtId="167" fontId="40" fillId="60" borderId="31" xfId="70" applyNumberFormat="1" applyFont="1" applyFill="1" applyBorder="1" applyAlignment="1">
      <alignment vertical="center"/>
    </xf>
    <xf numFmtId="167" fontId="39" fillId="58" borderId="10" xfId="70" quotePrefix="1" applyNumberFormat="1" applyFont="1" applyFill="1" applyBorder="1" applyAlignment="1">
      <alignment vertical="center"/>
    </xf>
    <xf numFmtId="37" fontId="40" fillId="59" borderId="23" xfId="90" applyFont="1" applyFill="1" applyBorder="1" applyAlignment="1">
      <alignment horizontal="left" vertical="center"/>
    </xf>
    <xf numFmtId="0" fontId="40" fillId="55" borderId="0" xfId="0" applyFont="1" applyFill="1" applyAlignment="1">
      <alignment horizontal="center"/>
    </xf>
    <xf numFmtId="0" fontId="59" fillId="0" borderId="0" xfId="0" applyFont="1" applyAlignment="1">
      <alignment horizontal="center" wrapText="1"/>
    </xf>
    <xf numFmtId="0" fontId="59" fillId="0" borderId="0" xfId="0" applyFont="1" applyAlignment="1">
      <alignment horizontal="center"/>
    </xf>
    <xf numFmtId="0" fontId="60" fillId="0" borderId="0" xfId="0" applyFont="1"/>
    <xf numFmtId="0" fontId="60" fillId="0" borderId="0" xfId="0" applyFont="1" applyAlignment="1">
      <alignment wrapText="1"/>
    </xf>
    <xf numFmtId="0" fontId="62" fillId="0" borderId="0" xfId="565" applyFont="1" applyAlignment="1">
      <alignment horizontal="left" wrapText="1" indent="2"/>
    </xf>
    <xf numFmtId="0" fontId="62" fillId="0" borderId="0" xfId="565" applyFont="1"/>
    <xf numFmtId="0" fontId="60" fillId="0" borderId="0" xfId="0" applyFont="1" applyFill="1" applyAlignment="1">
      <alignment wrapText="1"/>
    </xf>
    <xf numFmtId="0" fontId="61" fillId="0" borderId="0" xfId="565" applyFill="1" applyAlignment="1">
      <alignment horizontal="left" wrapText="1" indent="2"/>
    </xf>
    <xf numFmtId="0" fontId="60" fillId="0" borderId="0" xfId="0" applyFont="1" applyFill="1" applyAlignment="1">
      <alignment horizontal="left" wrapText="1" indent="2"/>
    </xf>
    <xf numFmtId="0" fontId="61" fillId="0" borderId="0" xfId="565" applyAlignment="1">
      <alignment horizontal="left" wrapText="1" indent="2"/>
    </xf>
    <xf numFmtId="0" fontId="60" fillId="0" borderId="0" xfId="0" applyFont="1" applyAlignment="1">
      <alignment horizontal="left" wrapText="1"/>
    </xf>
    <xf numFmtId="0" fontId="63" fillId="0" borderId="23" xfId="0" applyFont="1" applyBorder="1" applyAlignment="1">
      <alignment horizontal="center" vertical="center"/>
    </xf>
    <xf numFmtId="0" fontId="64" fillId="0" borderId="0" xfId="0" applyFont="1" applyAlignment="1">
      <alignment wrapText="1"/>
    </xf>
    <xf numFmtId="0" fontId="64" fillId="0" borderId="20" xfId="0" applyFont="1" applyBorder="1" applyAlignment="1">
      <alignment vertical="center" wrapText="1"/>
    </xf>
    <xf numFmtId="0" fontId="64" fillId="0" borderId="20" xfId="0" applyFont="1" applyBorder="1" applyAlignment="1">
      <alignment horizontal="left" vertical="center" wrapText="1"/>
    </xf>
    <xf numFmtId="0" fontId="65" fillId="0" borderId="20" xfId="565" applyFont="1" applyBorder="1" applyAlignment="1">
      <alignment horizontal="left" vertical="center" wrapText="1"/>
    </xf>
    <xf numFmtId="0" fontId="64" fillId="0" borderId="24" xfId="0" applyFont="1" applyBorder="1" applyAlignment="1">
      <alignment horizontal="left" vertical="center" wrapText="1"/>
    </xf>
    <xf numFmtId="0" fontId="64" fillId="0" borderId="0" xfId="0" applyFont="1"/>
    <xf numFmtId="0" fontId="0" fillId="0" borderId="0" xfId="0" applyFont="1" applyFill="1" applyAlignment="1">
      <alignment horizontal="left" vertical="top"/>
    </xf>
    <xf numFmtId="37" fontId="40" fillId="61" borderId="10" xfId="90" applyFont="1" applyFill="1" applyBorder="1" applyAlignment="1">
      <alignment horizontal="center" wrapText="1"/>
    </xf>
    <xf numFmtId="167" fontId="40" fillId="61" borderId="10" xfId="70" applyNumberFormat="1" applyFont="1" applyFill="1" applyBorder="1" applyAlignment="1"/>
    <xf numFmtId="167" fontId="39" fillId="61" borderId="23" xfId="70" applyNumberFormat="1" applyFont="1" applyFill="1" applyBorder="1" applyAlignment="1">
      <alignment vertical="center"/>
    </xf>
    <xf numFmtId="167" fontId="39" fillId="61" borderId="20" xfId="98" applyNumberFormat="1" applyFont="1" applyFill="1" applyBorder="1" applyAlignment="1">
      <alignment horizontal="right"/>
    </xf>
    <xf numFmtId="167" fontId="39" fillId="61" borderId="20" xfId="70" applyNumberFormat="1" applyFont="1" applyFill="1" applyBorder="1" applyAlignment="1">
      <alignment vertical="center"/>
    </xf>
    <xf numFmtId="167" fontId="40" fillId="61" borderId="26" xfId="70" applyNumberFormat="1" applyFont="1" applyFill="1" applyBorder="1" applyAlignment="1">
      <alignment vertical="center"/>
    </xf>
    <xf numFmtId="167" fontId="40" fillId="61" borderId="24" xfId="70" applyNumberFormat="1" applyFont="1" applyFill="1" applyBorder="1" applyAlignment="1">
      <alignment vertical="center"/>
    </xf>
    <xf numFmtId="167" fontId="39" fillId="61" borderId="10" xfId="1" applyNumberFormat="1" applyFont="1" applyFill="1" applyBorder="1" applyAlignment="1">
      <alignment horizontal="right" vertical="center"/>
    </xf>
    <xf numFmtId="37" fontId="39" fillId="61" borderId="25" xfId="90" applyFont="1" applyFill="1" applyBorder="1" applyAlignment="1">
      <alignment horizontal="right"/>
    </xf>
    <xf numFmtId="37" fontId="39" fillId="61" borderId="20" xfId="90" applyFont="1" applyFill="1" applyBorder="1" applyAlignment="1">
      <alignment horizontal="right"/>
    </xf>
    <xf numFmtId="167" fontId="39" fillId="61" borderId="10" xfId="70" quotePrefix="1" applyNumberFormat="1" applyFont="1" applyFill="1" applyBorder="1" applyAlignment="1">
      <alignment vertical="center"/>
    </xf>
    <xf numFmtId="167" fontId="39" fillId="61" borderId="22" xfId="70" applyNumberFormat="1" applyFont="1" applyFill="1" applyBorder="1" applyAlignment="1">
      <alignment vertical="center"/>
    </xf>
    <xf numFmtId="167" fontId="39" fillId="61" borderId="20" xfId="1" applyNumberFormat="1" applyFont="1" applyFill="1" applyBorder="1" applyAlignment="1">
      <alignment vertical="center"/>
    </xf>
    <xf numFmtId="167" fontId="40" fillId="61" borderId="20" xfId="70" applyNumberFormat="1" applyFont="1" applyFill="1" applyBorder="1" applyAlignment="1">
      <alignment vertical="center"/>
    </xf>
    <xf numFmtId="167" fontId="40" fillId="61" borderId="24" xfId="1" applyNumberFormat="1" applyFont="1" applyFill="1" applyBorder="1" applyAlignment="1">
      <alignment vertical="center"/>
    </xf>
    <xf numFmtId="167" fontId="40" fillId="61" borderId="10" xfId="1" applyNumberFormat="1" applyFont="1" applyFill="1" applyBorder="1" applyAlignment="1">
      <alignment vertical="center"/>
    </xf>
    <xf numFmtId="37" fontId="40" fillId="62" borderId="10" xfId="90" applyFont="1" applyFill="1" applyBorder="1" applyAlignment="1">
      <alignment horizontal="center" wrapText="1"/>
    </xf>
    <xf numFmtId="167" fontId="40" fillId="62" borderId="10" xfId="70" applyNumberFormat="1" applyFont="1" applyFill="1" applyBorder="1" applyAlignment="1"/>
    <xf numFmtId="167" fontId="39" fillId="62" borderId="23" xfId="70" applyNumberFormat="1" applyFont="1" applyFill="1" applyBorder="1" applyAlignment="1">
      <alignment vertical="center"/>
    </xf>
    <xf numFmtId="167" fontId="39" fillId="62" borderId="20" xfId="98" applyNumberFormat="1" applyFont="1" applyFill="1" applyBorder="1" applyAlignment="1">
      <alignment horizontal="right"/>
    </xf>
    <xf numFmtId="167" fontId="39" fillId="62" borderId="20" xfId="70" applyNumberFormat="1" applyFont="1" applyFill="1" applyBorder="1" applyAlignment="1">
      <alignment vertical="center"/>
    </xf>
    <xf numFmtId="167" fontId="40" fillId="62" borderId="26" xfId="70" applyNumberFormat="1" applyFont="1" applyFill="1" applyBorder="1" applyAlignment="1">
      <alignment vertical="center"/>
    </xf>
    <xf numFmtId="167" fontId="40" fillId="62" borderId="24" xfId="70" applyNumberFormat="1" applyFont="1" applyFill="1" applyBorder="1" applyAlignment="1">
      <alignment vertical="center"/>
    </xf>
    <xf numFmtId="167" fontId="39" fillId="62" borderId="10" xfId="1" applyNumberFormat="1" applyFont="1" applyFill="1" applyBorder="1" applyAlignment="1">
      <alignment horizontal="right" vertical="center"/>
    </xf>
    <xf numFmtId="37" fontId="39" fillId="62" borderId="25" xfId="90" applyFont="1" applyFill="1" applyBorder="1" applyAlignment="1">
      <alignment horizontal="right"/>
    </xf>
    <xf numFmtId="167" fontId="39" fillId="62" borderId="10" xfId="70" quotePrefix="1" applyNumberFormat="1" applyFont="1" applyFill="1" applyBorder="1" applyAlignment="1">
      <alignment vertical="center"/>
    </xf>
    <xf numFmtId="167" fontId="39" fillId="62" borderId="22" xfId="70" applyNumberFormat="1" applyFont="1" applyFill="1" applyBorder="1" applyAlignment="1">
      <alignment vertical="center"/>
    </xf>
    <xf numFmtId="167" fontId="39" fillId="62" borderId="20" xfId="1" applyNumberFormat="1" applyFont="1" applyFill="1" applyBorder="1" applyAlignment="1">
      <alignment vertical="center"/>
    </xf>
    <xf numFmtId="167" fontId="40" fillId="62" borderId="20" xfId="70" applyNumberFormat="1" applyFont="1" applyFill="1" applyBorder="1" applyAlignment="1">
      <alignment vertical="center"/>
    </xf>
    <xf numFmtId="167" fontId="40" fillId="62" borderId="24" xfId="1" applyNumberFormat="1" applyFont="1" applyFill="1" applyBorder="1" applyAlignment="1">
      <alignment vertical="center"/>
    </xf>
    <xf numFmtId="167" fontId="40" fillId="62" borderId="10" xfId="1" applyNumberFormat="1" applyFont="1" applyFill="1" applyBorder="1" applyAlignment="1">
      <alignment vertical="center"/>
    </xf>
    <xf numFmtId="37" fontId="40" fillId="62" borderId="10" xfId="90" applyFont="1" applyFill="1" applyBorder="1" applyAlignment="1">
      <alignment horizontal="right" vertical="center"/>
    </xf>
    <xf numFmtId="37" fontId="40" fillId="63" borderId="10" xfId="90" applyFont="1" applyFill="1" applyBorder="1" applyAlignment="1">
      <alignment horizontal="center" wrapText="1"/>
    </xf>
    <xf numFmtId="167" fontId="40" fillId="63" borderId="10" xfId="70" applyNumberFormat="1" applyFont="1" applyFill="1" applyBorder="1" applyAlignment="1"/>
    <xf numFmtId="167" fontId="39" fillId="63" borderId="23" xfId="70" applyNumberFormat="1" applyFont="1" applyFill="1" applyBorder="1" applyAlignment="1">
      <alignment vertical="center"/>
    </xf>
    <xf numFmtId="167" fontId="39" fillId="63" borderId="20" xfId="98" applyNumberFormat="1" applyFont="1" applyFill="1" applyBorder="1" applyAlignment="1">
      <alignment horizontal="right"/>
    </xf>
    <xf numFmtId="167" fontId="39" fillId="63" borderId="20" xfId="70" applyNumberFormat="1" applyFont="1" applyFill="1" applyBorder="1" applyAlignment="1">
      <alignment vertical="center"/>
    </xf>
    <xf numFmtId="167" fontId="40" fillId="63" borderId="26" xfId="70" applyNumberFormat="1" applyFont="1" applyFill="1" applyBorder="1" applyAlignment="1">
      <alignment vertical="center"/>
    </xf>
    <xf numFmtId="167" fontId="40" fillId="63" borderId="24" xfId="70" applyNumberFormat="1" applyFont="1" applyFill="1" applyBorder="1" applyAlignment="1">
      <alignment vertical="center"/>
    </xf>
    <xf numFmtId="167" fontId="39" fillId="63" borderId="10" xfId="1" applyNumberFormat="1" applyFont="1" applyFill="1" applyBorder="1" applyAlignment="1">
      <alignment horizontal="right" vertical="center"/>
    </xf>
    <xf numFmtId="37" fontId="39" fillId="63" borderId="25" xfId="90" applyFont="1" applyFill="1" applyBorder="1" applyAlignment="1">
      <alignment horizontal="right"/>
    </xf>
    <xf numFmtId="167" fontId="39" fillId="63" borderId="10" xfId="70" quotePrefix="1" applyNumberFormat="1" applyFont="1" applyFill="1" applyBorder="1" applyAlignment="1">
      <alignment vertical="center"/>
    </xf>
    <xf numFmtId="167" fontId="39" fillId="63" borderId="22" xfId="70" applyNumberFormat="1" applyFont="1" applyFill="1" applyBorder="1" applyAlignment="1">
      <alignment vertical="center"/>
    </xf>
    <xf numFmtId="167" fontId="39" fillId="63" borderId="20" xfId="1" applyNumberFormat="1" applyFont="1" applyFill="1" applyBorder="1" applyAlignment="1">
      <alignment vertical="center"/>
    </xf>
    <xf numFmtId="167" fontId="40" fillId="63" borderId="20" xfId="70" applyNumberFormat="1" applyFont="1" applyFill="1" applyBorder="1" applyAlignment="1">
      <alignment vertical="center"/>
    </xf>
    <xf numFmtId="167" fontId="40" fillId="63" borderId="24" xfId="1" applyNumberFormat="1" applyFont="1" applyFill="1" applyBorder="1" applyAlignment="1">
      <alignment vertical="center"/>
    </xf>
    <xf numFmtId="167" fontId="40" fillId="63" borderId="10" xfId="1" applyNumberFormat="1" applyFont="1" applyFill="1" applyBorder="1" applyAlignment="1">
      <alignment vertical="center"/>
    </xf>
    <xf numFmtId="37" fontId="40" fillId="63" borderId="21" xfId="90" applyFont="1" applyFill="1" applyBorder="1" applyAlignment="1">
      <alignment horizontal="center" wrapText="1"/>
    </xf>
    <xf numFmtId="37" fontId="40" fillId="63" borderId="25" xfId="90" applyFont="1" applyFill="1" applyBorder="1" applyAlignment="1">
      <alignment horizontal="left" vertical="center"/>
    </xf>
    <xf numFmtId="37" fontId="39" fillId="63" borderId="25" xfId="90" applyFont="1" applyFill="1" applyBorder="1" applyAlignment="1">
      <alignment horizontal="left"/>
    </xf>
    <xf numFmtId="37" fontId="40" fillId="63" borderId="10" xfId="90" applyFont="1" applyFill="1" applyBorder="1" applyAlignment="1">
      <alignment horizontal="right" vertical="center"/>
    </xf>
    <xf numFmtId="37" fontId="40" fillId="63" borderId="20" xfId="90" applyFont="1" applyFill="1" applyBorder="1" applyAlignment="1">
      <alignment horizontal="left" vertical="center"/>
    </xf>
    <xf numFmtId="37" fontId="39" fillId="63" borderId="20" xfId="90" applyFont="1" applyFill="1" applyBorder="1" applyAlignment="1">
      <alignment horizontal="left"/>
    </xf>
    <xf numFmtId="37" fontId="39" fillId="63" borderId="20" xfId="90" applyFont="1" applyFill="1" applyBorder="1" applyAlignment="1">
      <alignment horizontal="right"/>
    </xf>
    <xf numFmtId="37" fontId="39" fillId="63" borderId="20" xfId="90" applyFont="1" applyFill="1" applyBorder="1" applyAlignment="1">
      <alignment horizontal="left" vertical="center"/>
    </xf>
    <xf numFmtId="37" fontId="40" fillId="63" borderId="24" xfId="90" applyFont="1" applyFill="1" applyBorder="1" applyAlignment="1">
      <alignment horizontal="left" vertical="center"/>
    </xf>
    <xf numFmtId="37" fontId="40" fillId="64" borderId="10" xfId="90" applyFont="1" applyFill="1" applyBorder="1" applyAlignment="1">
      <alignment horizontal="center" wrapText="1"/>
    </xf>
    <xf numFmtId="167" fontId="40" fillId="64" borderId="10" xfId="70" applyNumberFormat="1" applyFont="1" applyFill="1" applyBorder="1" applyAlignment="1"/>
    <xf numFmtId="37" fontId="40" fillId="64" borderId="25" xfId="90" applyFont="1" applyFill="1" applyBorder="1" applyAlignment="1">
      <alignment horizontal="left" vertical="center"/>
    </xf>
    <xf numFmtId="37" fontId="39" fillId="64" borderId="25" xfId="90" applyFont="1" applyFill="1" applyBorder="1" applyAlignment="1">
      <alignment horizontal="right"/>
    </xf>
    <xf numFmtId="167" fontId="40" fillId="64" borderId="26" xfId="70" applyNumberFormat="1" applyFont="1" applyFill="1" applyBorder="1" applyAlignment="1">
      <alignment vertical="center"/>
    </xf>
    <xf numFmtId="37" fontId="39" fillId="64" borderId="25" xfId="90" applyFont="1" applyFill="1" applyBorder="1" applyAlignment="1">
      <alignment horizontal="left"/>
    </xf>
    <xf numFmtId="167" fontId="40" fillId="64" borderId="24" xfId="70" applyNumberFormat="1" applyFont="1" applyFill="1" applyBorder="1" applyAlignment="1">
      <alignment vertical="center"/>
    </xf>
    <xf numFmtId="37" fontId="40" fillId="64" borderId="10" xfId="90" applyFont="1" applyFill="1" applyBorder="1" applyAlignment="1">
      <alignment horizontal="right" vertical="center"/>
    </xf>
    <xf numFmtId="37" fontId="40" fillId="64" borderId="20" xfId="90" applyFont="1" applyFill="1" applyBorder="1" applyAlignment="1">
      <alignment horizontal="left" vertical="center"/>
    </xf>
    <xf numFmtId="167" fontId="39" fillId="64" borderId="10" xfId="70" quotePrefix="1" applyNumberFormat="1" applyFont="1" applyFill="1" applyBorder="1" applyAlignment="1">
      <alignment vertical="center"/>
    </xf>
    <xf numFmtId="167" fontId="39" fillId="64" borderId="22" xfId="70" applyNumberFormat="1" applyFont="1" applyFill="1" applyBorder="1" applyAlignment="1">
      <alignment vertical="center"/>
    </xf>
    <xf numFmtId="37" fontId="39" fillId="64" borderId="20" xfId="90" applyFont="1" applyFill="1" applyBorder="1" applyAlignment="1">
      <alignment horizontal="left"/>
    </xf>
    <xf numFmtId="167" fontId="39" fillId="64" borderId="20" xfId="1" applyNumberFormat="1" applyFont="1" applyFill="1" applyBorder="1" applyAlignment="1">
      <alignment vertical="center"/>
    </xf>
    <xf numFmtId="167" fontId="40" fillId="64" borderId="20" xfId="70" applyNumberFormat="1" applyFont="1" applyFill="1" applyBorder="1" applyAlignment="1">
      <alignment vertical="center"/>
    </xf>
    <xf numFmtId="37" fontId="39" fillId="64" borderId="20" xfId="90" applyFont="1" applyFill="1" applyBorder="1" applyAlignment="1">
      <alignment horizontal="left" vertical="center"/>
    </xf>
    <xf numFmtId="167" fontId="39" fillId="64" borderId="20" xfId="70" applyNumberFormat="1" applyFont="1" applyFill="1" applyBorder="1" applyAlignment="1">
      <alignment vertical="center"/>
    </xf>
    <xf numFmtId="37" fontId="40" fillId="64" borderId="24" xfId="90" applyFont="1" applyFill="1" applyBorder="1" applyAlignment="1">
      <alignment horizontal="left" vertical="center"/>
    </xf>
    <xf numFmtId="167" fontId="40" fillId="64" borderId="10" xfId="1" applyNumberFormat="1" applyFont="1" applyFill="1" applyBorder="1" applyAlignment="1">
      <alignment vertical="center"/>
    </xf>
    <xf numFmtId="0" fontId="40" fillId="55" borderId="0" xfId="0" applyFont="1" applyFill="1" applyAlignment="1">
      <alignment horizontal="center"/>
    </xf>
    <xf numFmtId="0" fontId="16" fillId="0" borderId="31" xfId="0" applyFont="1" applyFill="1" applyBorder="1" applyAlignment="1">
      <alignment horizontal="center"/>
    </xf>
    <xf numFmtId="0" fontId="16" fillId="57" borderId="29" xfId="0" applyFont="1" applyFill="1" applyBorder="1" applyAlignment="1">
      <alignment horizontal="center"/>
    </xf>
    <xf numFmtId="0" fontId="16" fillId="57" borderId="30" xfId="0" applyFont="1" applyFill="1" applyBorder="1" applyAlignment="1">
      <alignment horizontal="center"/>
    </xf>
    <xf numFmtId="0" fontId="16" fillId="57" borderId="33" xfId="0" applyFont="1" applyFill="1" applyBorder="1" applyAlignment="1">
      <alignment horizontal="center"/>
    </xf>
    <xf numFmtId="0" fontId="40" fillId="58" borderId="0" xfId="0" applyFont="1" applyFill="1" applyAlignment="1">
      <alignment horizontal="center"/>
    </xf>
    <xf numFmtId="0" fontId="16" fillId="57" borderId="21" xfId="0" applyFont="1" applyFill="1" applyBorder="1" applyAlignment="1">
      <alignment horizontal="center"/>
    </xf>
    <xf numFmtId="0" fontId="16" fillId="57" borderId="35" xfId="0" applyFont="1" applyFill="1" applyBorder="1" applyAlignment="1">
      <alignment horizontal="center"/>
    </xf>
    <xf numFmtId="0" fontId="16" fillId="57" borderId="32" xfId="0" applyFont="1" applyFill="1" applyBorder="1" applyAlignment="1">
      <alignment horizontal="center"/>
    </xf>
  </cellXfs>
  <cellStyles count="566">
    <cellStyle name="20% - Accent1" xfId="20" builtinId="30" customBuiltin="1"/>
    <cellStyle name="20% - Accent1 2" xfId="43"/>
    <cellStyle name="20% - Accent1 2 2" xfId="302"/>
    <cellStyle name="20% - Accent2" xfId="24" builtinId="34" customBuiltin="1"/>
    <cellStyle name="20% - Accent2 2" xfId="44"/>
    <cellStyle name="20% - Accent2 2 2" xfId="303"/>
    <cellStyle name="20% - Accent3" xfId="28" builtinId="38" customBuiltin="1"/>
    <cellStyle name="20% - Accent3 2" xfId="45"/>
    <cellStyle name="20% - Accent3 2 2" xfId="304"/>
    <cellStyle name="20% - Accent4" xfId="32" builtinId="42" customBuiltin="1"/>
    <cellStyle name="20% - Accent4 2" xfId="46"/>
    <cellStyle name="20% - Accent4 2 2" xfId="305"/>
    <cellStyle name="20% - Accent5" xfId="36" builtinId="46" customBuiltin="1"/>
    <cellStyle name="20% - Accent5 2" xfId="47"/>
    <cellStyle name="20% - Accent6" xfId="40" builtinId="50" customBuiltin="1"/>
    <cellStyle name="20% - Accent6 2" xfId="48"/>
    <cellStyle name="20% - Accent6 2 2" xfId="306"/>
    <cellStyle name="40% - Accent1" xfId="21" builtinId="31" customBuiltin="1"/>
    <cellStyle name="40% - Accent1 2" xfId="49"/>
    <cellStyle name="40% - Accent1 2 2" xfId="307"/>
    <cellStyle name="40% - Accent2" xfId="25" builtinId="35" customBuiltin="1"/>
    <cellStyle name="40% - Accent2 2" xfId="50"/>
    <cellStyle name="40% - Accent3" xfId="29" builtinId="39" customBuiltin="1"/>
    <cellStyle name="40% - Accent3 2" xfId="51"/>
    <cellStyle name="40% - Accent3 2 2" xfId="308"/>
    <cellStyle name="40% - Accent4" xfId="33" builtinId="43" customBuiltin="1"/>
    <cellStyle name="40% - Accent4 2" xfId="52"/>
    <cellStyle name="40% - Accent4 2 2" xfId="309"/>
    <cellStyle name="40% - Accent5" xfId="37" builtinId="47" customBuiltin="1"/>
    <cellStyle name="40% - Accent5 2" xfId="53"/>
    <cellStyle name="40% - Accent5 2 2" xfId="310"/>
    <cellStyle name="40% - Accent6" xfId="41" builtinId="51" customBuiltin="1"/>
    <cellStyle name="40% - Accent6 2" xfId="54"/>
    <cellStyle name="40% - Accent6 2 2" xfId="311"/>
    <cellStyle name="60% - Accent1" xfId="22" builtinId="32" customBuiltin="1"/>
    <cellStyle name="60% - Accent1 2" xfId="55"/>
    <cellStyle name="60% - Accent1 2 2" xfId="312"/>
    <cellStyle name="60% - Accent2" xfId="26" builtinId="36" customBuiltin="1"/>
    <cellStyle name="60% - Accent2 2" xfId="56"/>
    <cellStyle name="60% - Accent2 2 2" xfId="313"/>
    <cellStyle name="60% - Accent3" xfId="30" builtinId="40" customBuiltin="1"/>
    <cellStyle name="60% - Accent3 2" xfId="57"/>
    <cellStyle name="60% - Accent3 2 2" xfId="314"/>
    <cellStyle name="60% - Accent4" xfId="34" builtinId="44" customBuiltin="1"/>
    <cellStyle name="60% - Accent4 2" xfId="58"/>
    <cellStyle name="60% - Accent4 2 2" xfId="315"/>
    <cellStyle name="60% - Accent5" xfId="38" builtinId="48" customBuiltin="1"/>
    <cellStyle name="60% - Accent5 2" xfId="59"/>
    <cellStyle name="60% - Accent5 2 2" xfId="316"/>
    <cellStyle name="60% - Accent6" xfId="42" builtinId="52" customBuiltin="1"/>
    <cellStyle name="60% - Accent6 2" xfId="60"/>
    <cellStyle name="60% - Accent6 2 2" xfId="317"/>
    <cellStyle name="60% Accent1" xfId="318"/>
    <cellStyle name="Accent1" xfId="19" builtinId="29" customBuiltin="1"/>
    <cellStyle name="Accent1 2" xfId="61"/>
    <cellStyle name="Accent1 2 2" xfId="319"/>
    <cellStyle name="Accent2" xfId="23" builtinId="33" customBuiltin="1"/>
    <cellStyle name="Accent2 2" xfId="62"/>
    <cellStyle name="Accent2 2 2" xfId="320"/>
    <cellStyle name="Accent3" xfId="27" builtinId="37" customBuiltin="1"/>
    <cellStyle name="Accent3 2" xfId="63"/>
    <cellStyle name="Accent3 2 2" xfId="321"/>
    <cellStyle name="Accent4" xfId="31" builtinId="41" customBuiltin="1"/>
    <cellStyle name="Accent4 2" xfId="64"/>
    <cellStyle name="Accent4 2 2" xfId="322"/>
    <cellStyle name="Accent5" xfId="35" builtinId="45" customBuiltin="1"/>
    <cellStyle name="Accent5 2" xfId="65"/>
    <cellStyle name="Accent6" xfId="39" builtinId="49" customBuiltin="1"/>
    <cellStyle name="Accent6 2" xfId="66"/>
    <cellStyle name="Accent6 2 2" xfId="323"/>
    <cellStyle name="Account" xfId="100"/>
    <cellStyle name="Account 10" xfId="101"/>
    <cellStyle name="Account 10 2" xfId="324"/>
    <cellStyle name="Account 10 2 2" xfId="325"/>
    <cellStyle name="Account 10 3" xfId="326"/>
    <cellStyle name="Account 11" xfId="102"/>
    <cellStyle name="Account 11 2" xfId="327"/>
    <cellStyle name="Account 11 2 2" xfId="328"/>
    <cellStyle name="Account 11 3" xfId="329"/>
    <cellStyle name="Account 12" xfId="103"/>
    <cellStyle name="Account 12 2" xfId="330"/>
    <cellStyle name="Account 12 2 2" xfId="331"/>
    <cellStyle name="Account 12 3" xfId="332"/>
    <cellStyle name="Account 13" xfId="104"/>
    <cellStyle name="Account 13 2" xfId="333"/>
    <cellStyle name="Account 13 2 2" xfId="334"/>
    <cellStyle name="Account 13 3" xfId="335"/>
    <cellStyle name="Account 14" xfId="105"/>
    <cellStyle name="Account 14 2" xfId="336"/>
    <cellStyle name="Account 14 2 2" xfId="337"/>
    <cellStyle name="Account 14 3" xfId="338"/>
    <cellStyle name="Account 15" xfId="106"/>
    <cellStyle name="Account 15 2" xfId="339"/>
    <cellStyle name="Account 15 2 2" xfId="340"/>
    <cellStyle name="Account 15 3" xfId="341"/>
    <cellStyle name="Account 2" xfId="107"/>
    <cellStyle name="Account 2 2" xfId="342"/>
    <cellStyle name="Account 2 2 2" xfId="343"/>
    <cellStyle name="Account 2 3" xfId="344"/>
    <cellStyle name="Account 3" xfId="108"/>
    <cellStyle name="Account 3 2" xfId="345"/>
    <cellStyle name="Account 3 2 2" xfId="346"/>
    <cellStyle name="Account 3 3" xfId="347"/>
    <cellStyle name="Account 4" xfId="109"/>
    <cellStyle name="Account 4 2" xfId="348"/>
    <cellStyle name="Account 4 2 2" xfId="349"/>
    <cellStyle name="Account 4 3" xfId="350"/>
    <cellStyle name="Account 5" xfId="110"/>
    <cellStyle name="Account 5 2" xfId="351"/>
    <cellStyle name="Account 5 2 2" xfId="352"/>
    <cellStyle name="Account 5 3" xfId="353"/>
    <cellStyle name="Account 6" xfId="111"/>
    <cellStyle name="Account 6 2" xfId="354"/>
    <cellStyle name="Account 6 2 2" xfId="355"/>
    <cellStyle name="Account 6 3" xfId="356"/>
    <cellStyle name="Account 7" xfId="112"/>
    <cellStyle name="Account 7 2" xfId="357"/>
    <cellStyle name="Account 7 2 2" xfId="358"/>
    <cellStyle name="Account 7 3" xfId="359"/>
    <cellStyle name="Account 8" xfId="113"/>
    <cellStyle name="Account 8 2" xfId="360"/>
    <cellStyle name="Account 8 2 2" xfId="361"/>
    <cellStyle name="Account 8 3" xfId="362"/>
    <cellStyle name="Account 9" xfId="114"/>
    <cellStyle name="Account 9 2" xfId="363"/>
    <cellStyle name="Account 9 2 2" xfId="364"/>
    <cellStyle name="Account 9 3" xfId="365"/>
    <cellStyle name="Bad" xfId="8" builtinId="27" customBuiltin="1"/>
    <cellStyle name="Bad 2" xfId="67"/>
    <cellStyle name="Bad 2 2" xfId="366"/>
    <cellStyle name="Calculation" xfId="12" builtinId="22" customBuiltin="1"/>
    <cellStyle name="Calculation 2" xfId="68"/>
    <cellStyle name="Calculation 2 2" xfId="367"/>
    <cellStyle name="Check Cell" xfId="14" builtinId="23" customBuiltin="1"/>
    <cellStyle name="Check Cell 2" xfId="69"/>
    <cellStyle name="Comma" xfId="1" builtinId="3"/>
    <cellStyle name="Comma 2" xfId="70"/>
    <cellStyle name="Comma 2 2" xfId="115"/>
    <cellStyle name="Comma 2 2 2" xfId="116"/>
    <cellStyle name="Comma 2 2 2 2" xfId="117"/>
    <cellStyle name="Comma 2 3" xfId="118"/>
    <cellStyle name="Comma 2 3 2" xfId="119"/>
    <cellStyle name="Comma 3" xfId="71"/>
    <cellStyle name="Comma 3 2" xfId="120"/>
    <cellStyle name="Comma 3 2 2" xfId="121"/>
    <cellStyle name="Comma 4" xfId="122"/>
    <cellStyle name="Comma 4 2" xfId="123"/>
    <cellStyle name="Comma 5" xfId="124"/>
    <cellStyle name="Comma 5 2" xfId="125"/>
    <cellStyle name="Comma 5 3" xfId="294"/>
    <cellStyle name="Comma 6" xfId="126"/>
    <cellStyle name="Comma 6 2" xfId="127"/>
    <cellStyle name="Comma 6 3" xfId="128"/>
    <cellStyle name="Comma 6 4" xfId="295"/>
    <cellStyle name="Comma 7" xfId="368"/>
    <cellStyle name="Comma 7 2" xfId="369"/>
    <cellStyle name="Comma 8" xfId="563"/>
    <cellStyle name="Currency 2" xfId="72"/>
    <cellStyle name="Currency 2 2" xfId="129"/>
    <cellStyle name="Currency 2 2 2" xfId="130"/>
    <cellStyle name="Currency 2 3" xfId="131"/>
    <cellStyle name="Currency 2 4" xfId="132"/>
    <cellStyle name="Currency 2 5" xfId="133"/>
    <cellStyle name="Currency 2 6" xfId="370"/>
    <cellStyle name="Currency 3" xfId="73"/>
    <cellStyle name="Currency 3 2" xfId="134"/>
    <cellStyle name="Currency 3 3" xfId="135"/>
    <cellStyle name="Currency 3 4" xfId="296"/>
    <cellStyle name="Currency 4" xfId="74"/>
    <cellStyle name="Currency 5" xfId="136"/>
    <cellStyle name="Currency 5 2" xfId="137"/>
    <cellStyle name="Currency 6" xfId="371"/>
    <cellStyle name="Currency 6 2" xfId="372"/>
    <cellStyle name="Date" xfId="75"/>
    <cellStyle name="Explanatory Text" xfId="17" builtinId="53" customBuiltin="1"/>
    <cellStyle name="Explanatory Text 2" xfId="76"/>
    <cellStyle name="Fund" xfId="77"/>
    <cellStyle name="Fund 10" xfId="138"/>
    <cellStyle name="Fund 10 2" xfId="373"/>
    <cellStyle name="Fund 10 2 2" xfId="374"/>
    <cellStyle name="Fund 10 3" xfId="375"/>
    <cellStyle name="Fund 11" xfId="139"/>
    <cellStyle name="Fund 11 2" xfId="376"/>
    <cellStyle name="Fund 11 2 2" xfId="377"/>
    <cellStyle name="Fund 11 3" xfId="378"/>
    <cellStyle name="Fund 12" xfId="140"/>
    <cellStyle name="Fund 12 2" xfId="379"/>
    <cellStyle name="Fund 12 2 2" xfId="380"/>
    <cellStyle name="Fund 12 3" xfId="381"/>
    <cellStyle name="Fund 13" xfId="141"/>
    <cellStyle name="Fund 13 2" xfId="382"/>
    <cellStyle name="Fund 13 2 2" xfId="383"/>
    <cellStyle name="Fund 13 3" xfId="384"/>
    <cellStyle name="Fund 14" xfId="142"/>
    <cellStyle name="Fund 14 2" xfId="385"/>
    <cellStyle name="Fund 14 2 2" xfId="386"/>
    <cellStyle name="Fund 14 3" xfId="387"/>
    <cellStyle name="Fund 15" xfId="143"/>
    <cellStyle name="Fund 15 2" xfId="388"/>
    <cellStyle name="Fund 15 2 2" xfId="389"/>
    <cellStyle name="Fund 15 3" xfId="390"/>
    <cellStyle name="Fund 2" xfId="144"/>
    <cellStyle name="Fund 2 2" xfId="391"/>
    <cellStyle name="Fund 2 2 2" xfId="392"/>
    <cellStyle name="Fund 2 3" xfId="393"/>
    <cellStyle name="Fund 3" xfId="145"/>
    <cellStyle name="Fund 3 2" xfId="394"/>
    <cellStyle name="Fund 3 2 2" xfId="395"/>
    <cellStyle name="Fund 3 3" xfId="396"/>
    <cellStyle name="Fund 4" xfId="146"/>
    <cellStyle name="Fund 4 2" xfId="397"/>
    <cellStyle name="Fund 4 2 2" xfId="398"/>
    <cellStyle name="Fund 4 3" xfId="399"/>
    <cellStyle name="Fund 5" xfId="147"/>
    <cellStyle name="Fund 5 2" xfId="400"/>
    <cellStyle name="Fund 5 2 2" xfId="401"/>
    <cellStyle name="Fund 5 3" xfId="402"/>
    <cellStyle name="Fund 6" xfId="148"/>
    <cellStyle name="Fund 6 2" xfId="403"/>
    <cellStyle name="Fund 6 2 2" xfId="404"/>
    <cellStyle name="Fund 6 3" xfId="405"/>
    <cellStyle name="Fund 7" xfId="149"/>
    <cellStyle name="Fund 7 2" xfId="406"/>
    <cellStyle name="Fund 7 2 2" xfId="407"/>
    <cellStyle name="Fund 7 3" xfId="408"/>
    <cellStyle name="Fund 8" xfId="150"/>
    <cellStyle name="Fund 8 2" xfId="409"/>
    <cellStyle name="Fund 8 2 2" xfId="410"/>
    <cellStyle name="Fund 8 3" xfId="411"/>
    <cellStyle name="Fund 9" xfId="151"/>
    <cellStyle name="Fund 9 2" xfId="412"/>
    <cellStyle name="Fund 9 2 2" xfId="413"/>
    <cellStyle name="Fund 9 3" xfId="414"/>
    <cellStyle name="General" xfId="78"/>
    <cellStyle name="Good" xfId="7" builtinId="26" customBuiltin="1"/>
    <cellStyle name="Good 2" xfId="79"/>
    <cellStyle name="Good 2 2" xfId="415"/>
    <cellStyle name="Heading 1" xfId="3" builtinId="16" customBuiltin="1"/>
    <cellStyle name="Heading 1 2" xfId="80"/>
    <cellStyle name="Heading 1 2 2" xfId="416"/>
    <cellStyle name="Heading 2" xfId="4" builtinId="17" customBuiltin="1"/>
    <cellStyle name="Heading 2 2" xfId="81"/>
    <cellStyle name="Heading 2 2 2" xfId="417"/>
    <cellStyle name="Heading 3" xfId="5" builtinId="18" customBuiltin="1"/>
    <cellStyle name="Heading 3 2" xfId="82"/>
    <cellStyle name="Heading 3 2 2" xfId="418"/>
    <cellStyle name="Heading 4" xfId="6" builtinId="19" customBuiltin="1"/>
    <cellStyle name="Heading 4 2" xfId="83"/>
    <cellStyle name="Heading 4 2 2" xfId="419"/>
    <cellStyle name="Hyperlink" xfId="565" builtinId="8"/>
    <cellStyle name="Hyperlink 2" xfId="420"/>
    <cellStyle name="Hyperlink 3" xfId="421"/>
    <cellStyle name="Input" xfId="10" builtinId="20" customBuiltin="1"/>
    <cellStyle name="Input 2" xfId="84"/>
    <cellStyle name="Input 2 2" xfId="422"/>
    <cellStyle name="Linked Cell" xfId="13" builtinId="24" customBuiltin="1"/>
    <cellStyle name="Linked Cell 2" xfId="85"/>
    <cellStyle name="Linked Cell 2 2" xfId="423"/>
    <cellStyle name="Neutral" xfId="9" builtinId="28" customBuiltin="1"/>
    <cellStyle name="Neutral 2" xfId="86"/>
    <cellStyle name="Neutral 2 2" xfId="424"/>
    <cellStyle name="Normal" xfId="0" builtinId="0"/>
    <cellStyle name="Normal 10" xfId="152"/>
    <cellStyle name="Normal 11" xfId="425"/>
    <cellStyle name="Normal 11 2" xfId="426"/>
    <cellStyle name="Normal 12" xfId="153"/>
    <cellStyle name="Normal 13" xfId="562"/>
    <cellStyle name="Normal 15" xfId="154"/>
    <cellStyle name="Normal 2" xfId="87"/>
    <cellStyle name="Normal 2 10" xfId="155"/>
    <cellStyle name="Normal 2 11" xfId="156"/>
    <cellStyle name="Normal 2 12" xfId="157"/>
    <cellStyle name="Normal 2 13" xfId="158"/>
    <cellStyle name="Normal 2 14" xfId="159"/>
    <cellStyle name="Normal 2 15" xfId="160"/>
    <cellStyle name="Normal 2 16" xfId="161"/>
    <cellStyle name="Normal 2 2" xfId="162"/>
    <cellStyle name="Normal 2 2 10" xfId="163"/>
    <cellStyle name="Normal 2 2 11" xfId="164"/>
    <cellStyle name="Normal 2 2 12" xfId="165"/>
    <cellStyle name="Normal 2 2 13" xfId="166"/>
    <cellStyle name="Normal 2 2 14" xfId="167"/>
    <cellStyle name="Normal 2 2 15" xfId="168"/>
    <cellStyle name="Normal 2 2 16" xfId="169"/>
    <cellStyle name="Normal 2 2 17" xfId="170"/>
    <cellStyle name="Normal 2 2 2" xfId="171"/>
    <cellStyle name="Normal 2 2 3" xfId="172"/>
    <cellStyle name="Normal 2 2 4" xfId="173"/>
    <cellStyle name="Normal 2 2 5" xfId="174"/>
    <cellStyle name="Normal 2 2 6" xfId="175"/>
    <cellStyle name="Normal 2 2 7" xfId="176"/>
    <cellStyle name="Normal 2 2 8" xfId="177"/>
    <cellStyle name="Normal 2 2 9" xfId="178"/>
    <cellStyle name="Normal 2 3" xfId="179"/>
    <cellStyle name="Normal 2 3 2" xfId="301"/>
    <cellStyle name="Normal 2 4" xfId="180"/>
    <cellStyle name="Normal 2 5" xfId="181"/>
    <cellStyle name="Normal 2 6" xfId="182"/>
    <cellStyle name="Normal 2 7" xfId="183"/>
    <cellStyle name="Normal 2 8" xfId="184"/>
    <cellStyle name="Normal 2 9" xfId="185"/>
    <cellStyle name="Normal 3" xfId="88"/>
    <cellStyle name="Normal 3 2" xfId="186"/>
    <cellStyle name="Normal 3 2 2" xfId="187"/>
    <cellStyle name="Normal 3 2 2 2" xfId="188"/>
    <cellStyle name="Normal 3 2 2 2 2" xfId="189"/>
    <cellStyle name="Normal 3 2 2 3" xfId="190"/>
    <cellStyle name="Normal 3 2 2 4" xfId="191"/>
    <cellStyle name="Normal 3 2 3" xfId="192"/>
    <cellStyle name="Normal 3 2 3 2" xfId="193"/>
    <cellStyle name="Normal 3 2 4" xfId="194"/>
    <cellStyle name="Normal 3 2 5" xfId="195"/>
    <cellStyle name="Normal 3 3" xfId="196"/>
    <cellStyle name="Normal 3 3 2" xfId="197"/>
    <cellStyle name="Normal 3 3 3" xfId="198"/>
    <cellStyle name="Normal 3 4" xfId="199"/>
    <cellStyle name="Normal 3 4 2" xfId="200"/>
    <cellStyle name="Normal 3 4 2 2" xfId="201"/>
    <cellStyle name="Normal 3 4 3" xfId="202"/>
    <cellStyle name="Normal 3 5" xfId="203"/>
    <cellStyle name="Normal 3 5 2" xfId="204"/>
    <cellStyle name="Normal 3 6" xfId="205"/>
    <cellStyle name="Normal 3 7" xfId="206"/>
    <cellStyle name="Normal 4" xfId="89"/>
    <cellStyle name="Normal 4 2" xfId="207"/>
    <cellStyle name="Normal 4 2 2" xfId="208"/>
    <cellStyle name="Normal 4 2 3" xfId="297"/>
    <cellStyle name="Normal 4 3" xfId="209"/>
    <cellStyle name="Normal 4 4" xfId="427"/>
    <cellStyle name="Normal 5" xfId="210"/>
    <cellStyle name="Normal 5 2" xfId="211"/>
    <cellStyle name="Normal 5 2 2" xfId="212"/>
    <cellStyle name="Normal 5 2 2 2" xfId="213"/>
    <cellStyle name="Normal 5 2 3" xfId="214"/>
    <cellStyle name="Normal 5 2 4" xfId="215"/>
    <cellStyle name="Normal 5 2 5" xfId="428"/>
    <cellStyle name="Normal 5 3" xfId="216"/>
    <cellStyle name="Normal 5 3 2" xfId="217"/>
    <cellStyle name="Normal 5 4" xfId="218"/>
    <cellStyle name="Normal 5 5" xfId="219"/>
    <cellStyle name="Normal 5 6" xfId="220"/>
    <cellStyle name="Normal 5 7" xfId="221"/>
    <cellStyle name="Normal 5 8" xfId="298"/>
    <cellStyle name="Normal 5 9" xfId="429"/>
    <cellStyle name="Normal 6" xfId="99"/>
    <cellStyle name="Normal 6 2" xfId="222"/>
    <cellStyle name="Normal 6 3" xfId="223"/>
    <cellStyle name="Normal 7" xfId="224"/>
    <cellStyle name="Normal 8" xfId="225"/>
    <cellStyle name="Normal 9" xfId="226"/>
    <cellStyle name="Normal 9 2" xfId="299"/>
    <cellStyle name="Normal 9 3" xfId="430"/>
    <cellStyle name="Normal 9 4" xfId="431"/>
    <cellStyle name="Normal_AIRPLAN.XLS" xfId="90"/>
    <cellStyle name="Normal_AIRPLAN.XLS_0640 ParksOperating 2011PSQ Fin Plan" xfId="98"/>
    <cellStyle name="Note" xfId="16" builtinId="10" customBuiltin="1"/>
    <cellStyle name="Note 2" xfId="91"/>
    <cellStyle name="Note 2 2" xfId="227"/>
    <cellStyle name="Note 2 2 2" xfId="228"/>
    <cellStyle name="Note 2 2 3" xfId="300"/>
    <cellStyle name="Org" xfId="229"/>
    <cellStyle name="Org 10" xfId="230"/>
    <cellStyle name="Org 10 2" xfId="432"/>
    <cellStyle name="Org 10 2 2" xfId="433"/>
    <cellStyle name="Org 10 3" xfId="434"/>
    <cellStyle name="Org 11" xfId="231"/>
    <cellStyle name="Org 11 2" xfId="435"/>
    <cellStyle name="Org 11 2 2" xfId="436"/>
    <cellStyle name="Org 11 3" xfId="437"/>
    <cellStyle name="Org 12" xfId="232"/>
    <cellStyle name="Org 12 2" xfId="438"/>
    <cellStyle name="Org 12 2 2" xfId="439"/>
    <cellStyle name="Org 12 3" xfId="440"/>
    <cellStyle name="Org 13" xfId="233"/>
    <cellStyle name="Org 13 2" xfId="441"/>
    <cellStyle name="Org 13 2 2" xfId="442"/>
    <cellStyle name="Org 13 3" xfId="443"/>
    <cellStyle name="Org 14" xfId="234"/>
    <cellStyle name="Org 14 2" xfId="444"/>
    <cellStyle name="Org 14 2 2" xfId="445"/>
    <cellStyle name="Org 14 3" xfId="446"/>
    <cellStyle name="Org 15" xfId="235"/>
    <cellStyle name="Org 15 2" xfId="447"/>
    <cellStyle name="Org 15 2 2" xfId="448"/>
    <cellStyle name="Org 15 3" xfId="449"/>
    <cellStyle name="Org 2" xfId="236"/>
    <cellStyle name="Org 2 2" xfId="450"/>
    <cellStyle name="Org 2 2 2" xfId="451"/>
    <cellStyle name="Org 2 3" xfId="452"/>
    <cellStyle name="Org 3" xfId="237"/>
    <cellStyle name="Org 3 2" xfId="453"/>
    <cellStyle name="Org 3 2 2" xfId="454"/>
    <cellStyle name="Org 3 3" xfId="455"/>
    <cellStyle name="Org 4" xfId="238"/>
    <cellStyle name="Org 4 2" xfId="456"/>
    <cellStyle name="Org 4 2 2" xfId="457"/>
    <cellStyle name="Org 4 3" xfId="458"/>
    <cellStyle name="Org 5" xfId="239"/>
    <cellStyle name="Org 5 2" xfId="459"/>
    <cellStyle name="Org 5 2 2" xfId="460"/>
    <cellStyle name="Org 5 3" xfId="461"/>
    <cellStyle name="Org 6" xfId="240"/>
    <cellStyle name="Org 6 2" xfId="462"/>
    <cellStyle name="Org 6 2 2" xfId="463"/>
    <cellStyle name="Org 6 3" xfId="464"/>
    <cellStyle name="Org 7" xfId="241"/>
    <cellStyle name="Org 7 2" xfId="465"/>
    <cellStyle name="Org 7 2 2" xfId="466"/>
    <cellStyle name="Org 7 3" xfId="467"/>
    <cellStyle name="Org 8" xfId="242"/>
    <cellStyle name="Org 8 2" xfId="468"/>
    <cellStyle name="Org 8 2 2" xfId="469"/>
    <cellStyle name="Org 8 3" xfId="470"/>
    <cellStyle name="Org 9" xfId="243"/>
    <cellStyle name="Org 9 2" xfId="471"/>
    <cellStyle name="Org 9 2 2" xfId="472"/>
    <cellStyle name="Org 9 3" xfId="473"/>
    <cellStyle name="Output" xfId="11" builtinId="21" customBuiltin="1"/>
    <cellStyle name="Output 2" xfId="92"/>
    <cellStyle name="Output 2 2" xfId="474"/>
    <cellStyle name="Percent" xfId="564" builtinId="5"/>
    <cellStyle name="Percent 2" xfId="244"/>
    <cellStyle name="Percent 2 10" xfId="245"/>
    <cellStyle name="Percent 2 11" xfId="246"/>
    <cellStyle name="Percent 2 12" xfId="247"/>
    <cellStyle name="Percent 2 13" xfId="248"/>
    <cellStyle name="Percent 2 14" xfId="249"/>
    <cellStyle name="Percent 2 15" xfId="250"/>
    <cellStyle name="Percent 2 2" xfId="251"/>
    <cellStyle name="Percent 2 3" xfId="252"/>
    <cellStyle name="Percent 2 4" xfId="253"/>
    <cellStyle name="Percent 2 5" xfId="254"/>
    <cellStyle name="Percent 2 6" xfId="255"/>
    <cellStyle name="Percent 2 7" xfId="256"/>
    <cellStyle name="Percent 2 8" xfId="257"/>
    <cellStyle name="Percent 2 9" xfId="258"/>
    <cellStyle name="Percent 3" xfId="259"/>
    <cellStyle name="Percent 3 2" xfId="260"/>
    <cellStyle name="Percent 4" xfId="261"/>
    <cellStyle name="Phone" xfId="93"/>
    <cellStyle name="Project" xfId="262"/>
    <cellStyle name="Project 10" xfId="263"/>
    <cellStyle name="Project 10 2" xfId="475"/>
    <cellStyle name="Project 10 2 2" xfId="476"/>
    <cellStyle name="Project 10 3" xfId="477"/>
    <cellStyle name="Project 11" xfId="264"/>
    <cellStyle name="Project 11 2" xfId="478"/>
    <cellStyle name="Project 11 2 2" xfId="479"/>
    <cellStyle name="Project 11 3" xfId="480"/>
    <cellStyle name="Project 12" xfId="265"/>
    <cellStyle name="Project 12 2" xfId="481"/>
    <cellStyle name="Project 12 2 2" xfId="482"/>
    <cellStyle name="Project 12 3" xfId="483"/>
    <cellStyle name="Project 13" xfId="266"/>
    <cellStyle name="Project 13 2" xfId="484"/>
    <cellStyle name="Project 13 2 2" xfId="485"/>
    <cellStyle name="Project 13 3" xfId="486"/>
    <cellStyle name="Project 14" xfId="267"/>
    <cellStyle name="Project 14 2" xfId="487"/>
    <cellStyle name="Project 14 2 2" xfId="488"/>
    <cellStyle name="Project 14 3" xfId="489"/>
    <cellStyle name="Project 15" xfId="268"/>
    <cellStyle name="Project 15 2" xfId="490"/>
    <cellStyle name="Project 15 2 2" xfId="491"/>
    <cellStyle name="Project 15 3" xfId="492"/>
    <cellStyle name="Project 2" xfId="269"/>
    <cellStyle name="Project 2 2" xfId="493"/>
    <cellStyle name="Project 2 2 2" xfId="494"/>
    <cellStyle name="Project 2 3" xfId="495"/>
    <cellStyle name="Project 3" xfId="270"/>
    <cellStyle name="Project 3 2" xfId="496"/>
    <cellStyle name="Project 3 2 2" xfId="497"/>
    <cellStyle name="Project 3 3" xfId="498"/>
    <cellStyle name="Project 4" xfId="271"/>
    <cellStyle name="Project 4 2" xfId="499"/>
    <cellStyle name="Project 4 2 2" xfId="500"/>
    <cellStyle name="Project 4 3" xfId="501"/>
    <cellStyle name="Project 5" xfId="272"/>
    <cellStyle name="Project 5 2" xfId="502"/>
    <cellStyle name="Project 5 2 2" xfId="503"/>
    <cellStyle name="Project 5 3" xfId="504"/>
    <cellStyle name="Project 6" xfId="273"/>
    <cellStyle name="Project 6 2" xfId="505"/>
    <cellStyle name="Project 6 2 2" xfId="506"/>
    <cellStyle name="Project 6 3" xfId="507"/>
    <cellStyle name="Project 7" xfId="274"/>
    <cellStyle name="Project 7 2" xfId="508"/>
    <cellStyle name="Project 7 2 2" xfId="509"/>
    <cellStyle name="Project 7 3" xfId="510"/>
    <cellStyle name="Project 8" xfId="275"/>
    <cellStyle name="Project 8 2" xfId="511"/>
    <cellStyle name="Project 8 2 2" xfId="512"/>
    <cellStyle name="Project 8 3" xfId="513"/>
    <cellStyle name="Project 9" xfId="276"/>
    <cellStyle name="Project 9 2" xfId="514"/>
    <cellStyle name="Project 9 2 2" xfId="515"/>
    <cellStyle name="Project 9 3" xfId="516"/>
    <cellStyle name="Subtotal" xfId="517"/>
    <cellStyle name="t" xfId="277"/>
    <cellStyle name="task" xfId="278"/>
    <cellStyle name="task 10" xfId="279"/>
    <cellStyle name="task 10 2" xfId="518"/>
    <cellStyle name="task 10 2 2" xfId="519"/>
    <cellStyle name="task 10 3" xfId="520"/>
    <cellStyle name="task 11" xfId="280"/>
    <cellStyle name="task 11 2" xfId="521"/>
    <cellStyle name="task 11 2 2" xfId="522"/>
    <cellStyle name="task 11 3" xfId="523"/>
    <cellStyle name="task 12" xfId="281"/>
    <cellStyle name="task 12 2" xfId="524"/>
    <cellStyle name="task 12 2 2" xfId="525"/>
    <cellStyle name="task 12 3" xfId="526"/>
    <cellStyle name="task 13" xfId="282"/>
    <cellStyle name="task 13 2" xfId="527"/>
    <cellStyle name="task 13 2 2" xfId="528"/>
    <cellStyle name="task 13 3" xfId="529"/>
    <cellStyle name="task 14" xfId="283"/>
    <cellStyle name="task 14 2" xfId="530"/>
    <cellStyle name="task 14 2 2" xfId="531"/>
    <cellStyle name="task 14 3" xfId="532"/>
    <cellStyle name="task 15" xfId="284"/>
    <cellStyle name="task 15 2" xfId="533"/>
    <cellStyle name="task 15 2 2" xfId="534"/>
    <cellStyle name="task 15 3" xfId="535"/>
    <cellStyle name="task 2" xfId="285"/>
    <cellStyle name="task 2 2" xfId="536"/>
    <cellStyle name="task 2 2 2" xfId="537"/>
    <cellStyle name="task 2 3" xfId="538"/>
    <cellStyle name="task 3" xfId="286"/>
    <cellStyle name="task 3 2" xfId="539"/>
    <cellStyle name="task 3 2 2" xfId="540"/>
    <cellStyle name="task 3 3" xfId="541"/>
    <cellStyle name="task 4" xfId="287"/>
    <cellStyle name="task 4 2" xfId="542"/>
    <cellStyle name="task 4 2 2" xfId="543"/>
    <cellStyle name="task 4 3" xfId="544"/>
    <cellStyle name="task 5" xfId="288"/>
    <cellStyle name="task 5 2" xfId="545"/>
    <cellStyle name="task 5 2 2" xfId="546"/>
    <cellStyle name="task 5 3" xfId="547"/>
    <cellStyle name="task 6" xfId="289"/>
    <cellStyle name="task 6 2" xfId="548"/>
    <cellStyle name="task 6 2 2" xfId="549"/>
    <cellStyle name="task 6 3" xfId="550"/>
    <cellStyle name="task 7" xfId="290"/>
    <cellStyle name="task 7 2" xfId="551"/>
    <cellStyle name="task 7 2 2" xfId="552"/>
    <cellStyle name="task 7 3" xfId="553"/>
    <cellStyle name="task 8" xfId="291"/>
    <cellStyle name="task 8 2" xfId="554"/>
    <cellStyle name="task 8 2 2" xfId="555"/>
    <cellStyle name="task 8 3" xfId="556"/>
    <cellStyle name="task 9" xfId="292"/>
    <cellStyle name="task 9 2" xfId="557"/>
    <cellStyle name="task 9 2 2" xfId="558"/>
    <cellStyle name="task 9 3" xfId="559"/>
    <cellStyle name="Title" xfId="2" builtinId="15" customBuiltin="1"/>
    <cellStyle name="Title 2" xfId="94"/>
    <cellStyle name="Title 2 2" xfId="560"/>
    <cellStyle name="Total" xfId="18" builtinId="25" customBuiltin="1"/>
    <cellStyle name="Total 2" xfId="95"/>
    <cellStyle name="Total 2 2" xfId="561"/>
    <cellStyle name="Total 3" xfId="293"/>
    <cellStyle name="w15" xfId="96"/>
    <cellStyle name="Warning Text" xfId="15" builtinId="11" customBuiltin="1"/>
    <cellStyle name="Warning Text 2" xfId="97"/>
  </cellStyles>
  <dxfs count="0"/>
  <tableStyles count="0" defaultTableStyle="TableStyleMedium2" defaultPivotStyle="PivotStyleLight16"/>
  <colors>
    <mruColors>
      <color rgb="FF00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onzacr\Local%20Settings\Temporary%20Internet%20Files\OLK65\Copy%20of%20Countywide_Equipment_Replacement_Templates%20BA%20Example%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Lindlem\Local%20Settings\Temporary%20Internet%20Files\OLK8C\DATASET%20CSD%20REV(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cordj\AppData\Local\Microsoft\Windows\Temporary%20Internet%20Files\Content.Outlook\DJH4TYBY\Countywide_Equipment_Replacement_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sheetData sheetId="1"/>
      <sheetData sheetId="2">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kcmicrosoftonlinecom-38.sharepoint.microsoftonline.com/FBOD/MgrsForum/Budgetary/Forms/AllItems.aspx" TargetMode="External"/><Relationship Id="rId7" Type="http://schemas.openxmlformats.org/officeDocument/2006/relationships/printerSettings" Target="../printerSettings/printerSettings3.bin"/><Relationship Id="rId2" Type="http://schemas.openxmlformats.org/officeDocument/2006/relationships/hyperlink" Target="http://www.kingcounty.gov/business/Forecasting.aspx" TargetMode="External"/><Relationship Id="rId1" Type="http://schemas.openxmlformats.org/officeDocument/2006/relationships/hyperlink" Target="http://viburnum:19000/workspace/index.jsp" TargetMode="External"/><Relationship Id="rId6" Type="http://schemas.openxmlformats.org/officeDocument/2006/relationships/hyperlink" Target="http://kcweb/des/brc/Oracle%20EBS/reportingLogin.aspx" TargetMode="External"/><Relationship Id="rId5" Type="http://schemas.openxmlformats.org/officeDocument/2006/relationships/hyperlink" Target="http://www.kingcounty.gov/~/media/exec/PSB/documents/CompFinMngmtPoliciesDoc.ashx?la=en" TargetMode="External"/><Relationship Id="rId4" Type="http://schemas.openxmlformats.org/officeDocument/2006/relationships/hyperlink" Target="https://kcmicrosoftonlinecom-6.sharepoint.microsoftonline.com/psb/BudgetSystem/Budget%20Development/2016%20-%202026%20planning%20assumptions.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kcmicrosoftonlinecom-6.sharepoint.microsoftonline.com/psb/BudgetSystem/Policy%20Guidance/Forms/AllItem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zoomScale="110" zoomScaleNormal="110" workbookViewId="0">
      <selection activeCell="A2" sqref="A2:H2"/>
    </sheetView>
  </sheetViews>
  <sheetFormatPr defaultColWidth="9.140625" defaultRowHeight="15" x14ac:dyDescent="0.25"/>
  <cols>
    <col min="1" max="1" width="38" style="7" customWidth="1"/>
    <col min="2" max="8" width="15.7109375" style="7" customWidth="1"/>
    <col min="9" max="9" width="2.28515625" style="7" hidden="1" customWidth="1"/>
    <col min="10" max="11" width="15.7109375" style="7" hidden="1" customWidth="1"/>
    <col min="12" max="12" width="1.85546875" style="7" hidden="1" customWidth="1"/>
    <col min="13" max="14" width="15.7109375" style="7" hidden="1" customWidth="1"/>
    <col min="15" max="16384" width="9.140625" style="7"/>
  </cols>
  <sheetData>
    <row r="1" spans="1:19" ht="15.75" x14ac:dyDescent="0.25">
      <c r="A1" s="231" t="s">
        <v>111</v>
      </c>
      <c r="B1" s="231"/>
      <c r="C1" s="231"/>
      <c r="D1" s="231"/>
      <c r="E1" s="231"/>
      <c r="F1" s="231"/>
      <c r="G1" s="231"/>
      <c r="H1" s="231"/>
      <c r="I1" s="34"/>
      <c r="J1" s="34"/>
      <c r="K1" s="34"/>
      <c r="L1" s="34"/>
      <c r="M1" s="34"/>
      <c r="N1" s="34"/>
    </row>
    <row r="2" spans="1:19" ht="15.75" x14ac:dyDescent="0.25">
      <c r="A2" s="231" t="s">
        <v>99</v>
      </c>
      <c r="B2" s="231"/>
      <c r="C2" s="231"/>
      <c r="D2" s="231"/>
      <c r="E2" s="231"/>
      <c r="F2" s="231"/>
      <c r="G2" s="231"/>
      <c r="H2" s="231"/>
      <c r="I2" s="34"/>
      <c r="J2" s="232"/>
      <c r="K2" s="232"/>
      <c r="L2" s="232"/>
      <c r="M2" s="232"/>
      <c r="N2" s="232"/>
      <c r="O2" s="8"/>
      <c r="P2" s="8"/>
      <c r="Q2" s="8"/>
      <c r="R2" s="8"/>
      <c r="S2" s="8"/>
    </row>
    <row r="3" spans="1:19" ht="15.75" x14ac:dyDescent="0.25">
      <c r="A3" s="137"/>
      <c r="B3" s="137"/>
      <c r="C3" s="137"/>
      <c r="D3" s="137"/>
      <c r="E3" s="137"/>
      <c r="F3" s="137"/>
      <c r="G3" s="137"/>
      <c r="H3" s="137"/>
      <c r="I3" s="34"/>
      <c r="J3" s="233" t="s">
        <v>2</v>
      </c>
      <c r="K3" s="234"/>
      <c r="L3" s="234"/>
      <c r="M3" s="234"/>
      <c r="N3" s="235"/>
      <c r="O3" s="8"/>
      <c r="P3" s="8"/>
      <c r="Q3" s="8"/>
      <c r="R3" s="8"/>
      <c r="S3" s="8"/>
    </row>
    <row r="4" spans="1:19" ht="63" x14ac:dyDescent="0.25">
      <c r="A4" s="5" t="s">
        <v>3</v>
      </c>
      <c r="B4" s="204" t="s">
        <v>4</v>
      </c>
      <c r="C4" s="213" t="s">
        <v>5</v>
      </c>
      <c r="D4" s="173" t="s">
        <v>6</v>
      </c>
      <c r="E4" s="189" t="s">
        <v>7</v>
      </c>
      <c r="F4" s="173" t="s">
        <v>8</v>
      </c>
      <c r="G4" s="157" t="s">
        <v>9</v>
      </c>
      <c r="H4" s="157" t="s">
        <v>10</v>
      </c>
      <c r="I4" s="34"/>
      <c r="J4" s="55" t="s">
        <v>11</v>
      </c>
      <c r="K4" s="56" t="s">
        <v>12</v>
      </c>
      <c r="L4" s="34"/>
      <c r="M4" s="55" t="s">
        <v>13</v>
      </c>
      <c r="N4" s="57" t="s">
        <v>14</v>
      </c>
    </row>
    <row r="5" spans="1:19" ht="15.75" x14ac:dyDescent="0.25">
      <c r="A5" s="3" t="s">
        <v>15</v>
      </c>
      <c r="B5" s="190">
        <v>23962347</v>
      </c>
      <c r="C5" s="214">
        <v>15773536</v>
      </c>
      <c r="D5" s="174">
        <f>B24</f>
        <v>16257983.010000005</v>
      </c>
      <c r="E5" s="190">
        <f>B24</f>
        <v>16257983.010000005</v>
      </c>
      <c r="F5" s="174">
        <f>B24</f>
        <v>16257983.010000005</v>
      </c>
      <c r="G5" s="158">
        <f>F24</f>
        <v>9573132.0099999905</v>
      </c>
      <c r="H5" s="158">
        <f>G24</f>
        <v>24391923.00999999</v>
      </c>
      <c r="I5" s="34"/>
      <c r="J5" s="38">
        <f>E5-D5</f>
        <v>0</v>
      </c>
      <c r="K5" s="52">
        <f>E5/D5</f>
        <v>1</v>
      </c>
      <c r="L5" s="34"/>
      <c r="M5" s="38">
        <f>F5-D5</f>
        <v>0</v>
      </c>
      <c r="N5" s="52">
        <f>F5/D5</f>
        <v>1</v>
      </c>
      <c r="O5" s="51"/>
    </row>
    <row r="6" spans="1:19" ht="15.75" x14ac:dyDescent="0.25">
      <c r="A6" s="9" t="s">
        <v>16</v>
      </c>
      <c r="B6" s="205"/>
      <c r="C6" s="215"/>
      <c r="D6" s="175"/>
      <c r="E6" s="191"/>
      <c r="F6" s="175"/>
      <c r="G6" s="159"/>
      <c r="H6" s="159"/>
      <c r="I6" s="34"/>
      <c r="J6" s="35"/>
      <c r="K6" s="37"/>
      <c r="L6" s="34"/>
      <c r="M6" s="35"/>
      <c r="N6" s="37"/>
    </row>
    <row r="7" spans="1:19" ht="15.75" x14ac:dyDescent="0.25">
      <c r="A7" s="11" t="s">
        <v>90</v>
      </c>
      <c r="B7" s="197">
        <v>100493041</v>
      </c>
      <c r="C7" s="216">
        <v>111109079</v>
      </c>
      <c r="D7" s="176">
        <f>57487559+61399254</f>
        <v>118886813</v>
      </c>
      <c r="E7" s="192">
        <f>57488141+4580956.83</f>
        <v>62069097.829999998</v>
      </c>
      <c r="F7" s="176">
        <f>57487559+61399254</f>
        <v>118886813</v>
      </c>
      <c r="G7" s="160">
        <v>129614363</v>
      </c>
      <c r="H7" s="160">
        <v>139768400</v>
      </c>
      <c r="I7" s="34"/>
      <c r="J7" s="39">
        <f>E7-D7</f>
        <v>-56817715.170000002</v>
      </c>
      <c r="K7" s="44">
        <f>E7/D7</f>
        <v>0.52208563980935374</v>
      </c>
      <c r="L7" s="34"/>
      <c r="M7" s="39">
        <f>F7-D7</f>
        <v>0</v>
      </c>
      <c r="N7" s="44">
        <f>F7/D7</f>
        <v>1</v>
      </c>
      <c r="O7" s="21"/>
      <c r="P7" s="21"/>
      <c r="Q7" s="21"/>
      <c r="R7" s="21"/>
      <c r="S7" s="20"/>
    </row>
    <row r="8" spans="1:19" ht="15.75" x14ac:dyDescent="0.25">
      <c r="A8" s="11" t="s">
        <v>91</v>
      </c>
      <c r="B8" s="197">
        <v>139899</v>
      </c>
      <c r="C8" s="216">
        <v>112336</v>
      </c>
      <c r="D8" s="177">
        <v>112336</v>
      </c>
      <c r="E8" s="193">
        <v>56008</v>
      </c>
      <c r="F8" s="177">
        <v>112336</v>
      </c>
      <c r="G8" s="161">
        <v>117953</v>
      </c>
      <c r="H8" s="161">
        <v>123143</v>
      </c>
      <c r="I8" s="34"/>
      <c r="J8" s="39"/>
      <c r="K8" s="44"/>
      <c r="L8" s="34"/>
      <c r="M8" s="39"/>
      <c r="N8" s="44"/>
      <c r="O8" s="21"/>
      <c r="P8" s="21"/>
      <c r="Q8" s="21"/>
      <c r="R8" s="21"/>
      <c r="S8" s="20"/>
    </row>
    <row r="9" spans="1:19" ht="15.75" x14ac:dyDescent="0.25">
      <c r="A9" s="2" t="s">
        <v>17</v>
      </c>
      <c r="B9" s="194">
        <f>SUM(B7:B8)</f>
        <v>100632940</v>
      </c>
      <c r="C9" s="217">
        <f t="shared" ref="C9:G9" si="0">SUM(C7:C8)</f>
        <v>111221415</v>
      </c>
      <c r="D9" s="178">
        <f t="shared" si="0"/>
        <v>118999149</v>
      </c>
      <c r="E9" s="194">
        <f t="shared" si="0"/>
        <v>62125105.829999998</v>
      </c>
      <c r="F9" s="178">
        <f t="shared" si="0"/>
        <v>118999149</v>
      </c>
      <c r="G9" s="162">
        <f t="shared" si="0"/>
        <v>129732316</v>
      </c>
      <c r="H9" s="163">
        <f>SUM(H7:H8)</f>
        <v>139891543</v>
      </c>
      <c r="I9" s="34"/>
      <c r="J9" s="39">
        <f>E9-D9</f>
        <v>-56874043.170000002</v>
      </c>
      <c r="K9" s="44">
        <f>E9/D9</f>
        <v>0.52206344626884682</v>
      </c>
      <c r="L9" s="34"/>
      <c r="M9" s="39">
        <f t="shared" ref="M9" si="1">F9-D9</f>
        <v>0</v>
      </c>
      <c r="N9" s="44">
        <f t="shared" ref="N9" si="2">F9/D9</f>
        <v>1</v>
      </c>
      <c r="O9" s="21"/>
      <c r="P9" s="21"/>
      <c r="Q9" s="21"/>
      <c r="R9" s="21"/>
      <c r="S9" s="20"/>
    </row>
    <row r="10" spans="1:19" ht="15.75" x14ac:dyDescent="0.25">
      <c r="A10" s="9" t="s">
        <v>18</v>
      </c>
      <c r="B10" s="197"/>
      <c r="C10" s="216"/>
      <c r="D10" s="175"/>
      <c r="E10" s="191"/>
      <c r="F10" s="175"/>
      <c r="G10" s="159"/>
      <c r="H10" s="159"/>
      <c r="I10" s="34"/>
      <c r="J10" s="35"/>
      <c r="K10" s="49"/>
      <c r="L10" s="34"/>
      <c r="M10" s="35"/>
      <c r="N10" s="49"/>
      <c r="O10" s="21"/>
      <c r="P10" s="21"/>
      <c r="Q10" s="21"/>
      <c r="R10" s="21"/>
      <c r="S10" s="20"/>
    </row>
    <row r="11" spans="1:19" ht="15.75" x14ac:dyDescent="0.25">
      <c r="A11" s="11" t="s">
        <v>92</v>
      </c>
      <c r="B11" s="197">
        <v>-21126899</v>
      </c>
      <c r="C11" s="216">
        <v>-23437231</v>
      </c>
      <c r="D11" s="177">
        <v>-24533745</v>
      </c>
      <c r="E11" s="193">
        <f>-12504367-647426-245230</f>
        <v>-13397023</v>
      </c>
      <c r="F11" s="177">
        <v>-24533745</v>
      </c>
      <c r="G11" s="161">
        <v>-24960651</v>
      </c>
      <c r="H11" s="161">
        <v>-26608054</v>
      </c>
      <c r="I11" s="34"/>
      <c r="J11" s="39">
        <f>E11-D11</f>
        <v>11136722</v>
      </c>
      <c r="K11" s="48">
        <f>E11/D11</f>
        <v>0.54606514415145346</v>
      </c>
      <c r="L11" s="34"/>
      <c r="M11" s="39">
        <f>F11-D11</f>
        <v>0</v>
      </c>
      <c r="N11" s="48">
        <f t="shared" ref="N11:N18" si="3">F11/D11</f>
        <v>1</v>
      </c>
    </row>
    <row r="12" spans="1:19" ht="15.75" x14ac:dyDescent="0.25">
      <c r="A12" s="11" t="s">
        <v>93</v>
      </c>
      <c r="B12" s="197">
        <v>-103230</v>
      </c>
      <c r="C12" s="216">
        <v>-107668</v>
      </c>
      <c r="D12" s="177">
        <v>-107668</v>
      </c>
      <c r="E12" s="193">
        <f>-39874.63-4731</f>
        <v>-44605.63</v>
      </c>
      <c r="F12" s="177">
        <v>-107668</v>
      </c>
      <c r="G12" s="161">
        <v>-107668</v>
      </c>
      <c r="H12" s="161">
        <v>-107668</v>
      </c>
      <c r="I12" s="34"/>
      <c r="J12" s="39"/>
      <c r="K12" s="48"/>
      <c r="L12" s="34"/>
      <c r="M12" s="39"/>
      <c r="N12" s="48"/>
    </row>
    <row r="13" spans="1:19" ht="15.75" x14ac:dyDescent="0.25">
      <c r="A13" s="11" t="s">
        <v>94</v>
      </c>
      <c r="B13" s="197">
        <v>-83243299.989999995</v>
      </c>
      <c r="C13" s="216">
        <v>-86238855</v>
      </c>
      <c r="D13" s="177">
        <v>-96802708</v>
      </c>
      <c r="E13" s="193">
        <f>-38191272.5-1237122</f>
        <v>-39428394.5</v>
      </c>
      <c r="F13" s="177">
        <f>-96802708+350000</f>
        <v>-96452708</v>
      </c>
      <c r="G13" s="161">
        <v>-97388322</v>
      </c>
      <c r="H13" s="161">
        <v>-102183697</v>
      </c>
      <c r="I13" s="34"/>
      <c r="J13" s="39"/>
      <c r="K13" s="48"/>
      <c r="L13" s="34"/>
      <c r="M13" s="39"/>
      <c r="N13" s="48"/>
    </row>
    <row r="14" spans="1:19" ht="15.75" x14ac:dyDescent="0.25">
      <c r="A14" s="11" t="s">
        <v>95</v>
      </c>
      <c r="B14" s="197">
        <v>-3863875</v>
      </c>
      <c r="C14" s="216">
        <v>-3584465</v>
      </c>
      <c r="D14" s="177">
        <v>-4567098</v>
      </c>
      <c r="E14" s="193">
        <f>-4001073-222547</f>
        <v>-4223620</v>
      </c>
      <c r="F14" s="177">
        <v>-4567098</v>
      </c>
      <c r="G14" s="161">
        <v>-3856884</v>
      </c>
      <c r="H14" s="161">
        <v>-4150008</v>
      </c>
      <c r="I14" s="34"/>
      <c r="J14" s="39"/>
      <c r="K14" s="48"/>
      <c r="L14" s="34"/>
      <c r="M14" s="39"/>
      <c r="N14" s="48"/>
    </row>
    <row r="15" spans="1:19" ht="18" x14ac:dyDescent="0.25">
      <c r="A15" s="11" t="s">
        <v>107</v>
      </c>
      <c r="B15" s="197"/>
      <c r="C15" s="216">
        <v>-22781</v>
      </c>
      <c r="D15" s="177">
        <v>-22781</v>
      </c>
      <c r="E15" s="193">
        <v>-3135432.57</v>
      </c>
      <c r="F15" s="177">
        <v>-22781</v>
      </c>
      <c r="G15" s="161"/>
      <c r="H15" s="161"/>
      <c r="I15" s="34"/>
      <c r="J15" s="39"/>
      <c r="K15" s="48"/>
      <c r="L15" s="34"/>
      <c r="M15" s="39"/>
      <c r="N15" s="48"/>
    </row>
    <row r="16" spans="1:19" ht="18" x14ac:dyDescent="0.25">
      <c r="A16" s="11" t="s">
        <v>106</v>
      </c>
      <c r="B16" s="197"/>
      <c r="C16" s="216"/>
      <c r="D16" s="177"/>
      <c r="E16" s="193"/>
      <c r="F16" s="177"/>
      <c r="G16" s="161">
        <v>11400000</v>
      </c>
      <c r="H16" s="161">
        <v>11947200</v>
      </c>
      <c r="I16" s="34"/>
      <c r="J16" s="39"/>
      <c r="K16" s="48"/>
      <c r="L16" s="34"/>
      <c r="M16" s="39"/>
      <c r="N16" s="48"/>
    </row>
    <row r="17" spans="1:14" ht="15.75" x14ac:dyDescent="0.25">
      <c r="A17" s="11"/>
      <c r="B17" s="206"/>
      <c r="C17" s="218"/>
      <c r="D17" s="177"/>
      <c r="E17" s="193"/>
      <c r="F17" s="177"/>
      <c r="G17" s="161"/>
      <c r="H17" s="161"/>
      <c r="I17" s="34"/>
      <c r="J17" s="39"/>
      <c r="K17" s="48"/>
      <c r="L17" s="34"/>
      <c r="M17" s="39"/>
      <c r="N17" s="48"/>
    </row>
    <row r="18" spans="1:14" ht="15.75" x14ac:dyDescent="0.25">
      <c r="A18" s="2" t="s">
        <v>19</v>
      </c>
      <c r="B18" s="195">
        <f t="shared" ref="B18:H18" si="4">SUM(B11:B17)</f>
        <v>-108337303.98999999</v>
      </c>
      <c r="C18" s="219">
        <f t="shared" si="4"/>
        <v>-113391000</v>
      </c>
      <c r="D18" s="179">
        <f t="shared" si="4"/>
        <v>-126034000</v>
      </c>
      <c r="E18" s="195">
        <f t="shared" si="4"/>
        <v>-60229075.700000003</v>
      </c>
      <c r="F18" s="179">
        <f t="shared" si="4"/>
        <v>-125684000</v>
      </c>
      <c r="G18" s="163">
        <f t="shared" si="4"/>
        <v>-114913525</v>
      </c>
      <c r="H18" s="163">
        <f t="shared" si="4"/>
        <v>-121102227</v>
      </c>
      <c r="I18" s="34"/>
      <c r="J18" s="39">
        <f>E18-D18</f>
        <v>65804924.299999997</v>
      </c>
      <c r="K18" s="53">
        <f>E18/D18</f>
        <v>0.47787958566735961</v>
      </c>
      <c r="L18" s="34"/>
      <c r="M18" s="39">
        <f t="shared" ref="M18" si="5">F18-D18</f>
        <v>350000</v>
      </c>
      <c r="N18" s="53">
        <f t="shared" si="3"/>
        <v>0.99722297157909767</v>
      </c>
    </row>
    <row r="19" spans="1:14" ht="18" x14ac:dyDescent="0.25">
      <c r="A19" s="1" t="s">
        <v>103</v>
      </c>
      <c r="B19" s="207"/>
      <c r="C19" s="220"/>
      <c r="D19" s="188"/>
      <c r="E19" s="196"/>
      <c r="F19" s="180"/>
      <c r="G19" s="164"/>
      <c r="H19" s="164"/>
      <c r="I19" s="34"/>
      <c r="J19" s="41">
        <f>E19-D19</f>
        <v>0</v>
      </c>
      <c r="K19" s="46" t="e">
        <f>E19/D19</f>
        <v>#DIV/0!</v>
      </c>
      <c r="L19" s="34"/>
      <c r="M19" s="41">
        <f>F19-D19</f>
        <v>0</v>
      </c>
      <c r="N19" s="46" t="e">
        <f>F19/D19</f>
        <v>#DIV/0!</v>
      </c>
    </row>
    <row r="20" spans="1:14" ht="18" x14ac:dyDescent="0.25">
      <c r="A20" s="9" t="s">
        <v>100</v>
      </c>
      <c r="B20" s="208"/>
      <c r="C20" s="221"/>
      <c r="D20" s="177"/>
      <c r="E20" s="193"/>
      <c r="F20" s="177"/>
      <c r="G20" s="161"/>
      <c r="H20" s="161"/>
      <c r="I20" s="34"/>
      <c r="J20" s="35"/>
      <c r="K20" s="49"/>
      <c r="L20" s="34"/>
      <c r="M20" s="35"/>
      <c r="N20" s="49"/>
    </row>
    <row r="21" spans="1:14" ht="15.75" x14ac:dyDescent="0.25">
      <c r="A21" s="6" t="s">
        <v>96</v>
      </c>
      <c r="B21" s="197"/>
      <c r="C21" s="216"/>
      <c r="D21" s="181"/>
      <c r="E21" s="197"/>
      <c r="F21" s="181"/>
      <c r="G21" s="165"/>
      <c r="H21" s="166"/>
      <c r="I21" s="34"/>
      <c r="J21" s="39">
        <f>E21-D21</f>
        <v>0</v>
      </c>
      <c r="K21" s="48" t="e">
        <f>E21/D21</f>
        <v>#DIV/0!</v>
      </c>
      <c r="L21" s="34"/>
      <c r="M21" s="39">
        <f t="shared" ref="M21:M23" si="6">F21-D21</f>
        <v>0</v>
      </c>
      <c r="N21" s="48" t="e">
        <f t="shared" ref="N21:N23" si="7">F21/D21</f>
        <v>#DIV/0!</v>
      </c>
    </row>
    <row r="22" spans="1:14" ht="15.75" x14ac:dyDescent="0.25">
      <c r="A22" s="6"/>
      <c r="B22" s="197"/>
      <c r="C22" s="216"/>
      <c r="D22" s="181"/>
      <c r="E22" s="197"/>
      <c r="F22" s="181"/>
      <c r="G22" s="165"/>
      <c r="H22" s="166"/>
      <c r="I22" s="34"/>
      <c r="J22" s="39"/>
      <c r="K22" s="48"/>
      <c r="L22" s="34"/>
      <c r="M22" s="39"/>
      <c r="N22" s="48"/>
    </row>
    <row r="23" spans="1:14" ht="15.75" x14ac:dyDescent="0.25">
      <c r="A23" s="9" t="s">
        <v>20</v>
      </c>
      <c r="B23" s="195">
        <f>SUM(B21:B22)</f>
        <v>0</v>
      </c>
      <c r="C23" s="219">
        <f t="shared" ref="C23:H23" si="8">SUM(C21:C22)</f>
        <v>0</v>
      </c>
      <c r="D23" s="179">
        <f t="shared" si="8"/>
        <v>0</v>
      </c>
      <c r="E23" s="195">
        <f t="shared" si="8"/>
        <v>0</v>
      </c>
      <c r="F23" s="179">
        <f t="shared" si="8"/>
        <v>0</v>
      </c>
      <c r="G23" s="163">
        <f t="shared" si="8"/>
        <v>0</v>
      </c>
      <c r="H23" s="163">
        <f t="shared" si="8"/>
        <v>0</v>
      </c>
      <c r="I23" s="34"/>
      <c r="J23" s="40">
        <f>E23-D23</f>
        <v>0</v>
      </c>
      <c r="K23" s="53" t="e">
        <f>E23/D23</f>
        <v>#DIV/0!</v>
      </c>
      <c r="L23" s="34"/>
      <c r="M23" s="40">
        <f t="shared" si="6"/>
        <v>0</v>
      </c>
      <c r="N23" s="53" t="e">
        <f t="shared" si="7"/>
        <v>#DIV/0!</v>
      </c>
    </row>
    <row r="24" spans="1:14" ht="15.75" x14ac:dyDescent="0.25">
      <c r="A24" s="1" t="s">
        <v>21</v>
      </c>
      <c r="B24" s="198">
        <f t="shared" ref="B24:H24" si="9">B5+B9+B18+B19+B23</f>
        <v>16257983.010000005</v>
      </c>
      <c r="C24" s="222">
        <f t="shared" si="9"/>
        <v>13603951</v>
      </c>
      <c r="D24" s="182">
        <f t="shared" si="9"/>
        <v>9223132.0099999905</v>
      </c>
      <c r="E24" s="198">
        <f t="shared" si="9"/>
        <v>18154013.140000001</v>
      </c>
      <c r="F24" s="182">
        <f t="shared" si="9"/>
        <v>9573132.0099999905</v>
      </c>
      <c r="G24" s="167">
        <f t="shared" si="9"/>
        <v>24391923.00999999</v>
      </c>
      <c r="H24" s="167">
        <f t="shared" si="9"/>
        <v>43181239.00999999</v>
      </c>
      <c r="I24" s="34"/>
      <c r="J24" s="41">
        <f>E24-D24</f>
        <v>8930881.1300000101</v>
      </c>
      <c r="K24" s="46">
        <f>E24/D24</f>
        <v>1.9683132714913856</v>
      </c>
      <c r="L24" s="34"/>
      <c r="M24" s="41">
        <f>F24-D24</f>
        <v>350000</v>
      </c>
      <c r="N24" s="46">
        <f>F24/D24</f>
        <v>1.0379480635884339</v>
      </c>
    </row>
    <row r="25" spans="1:14" ht="18" x14ac:dyDescent="0.25">
      <c r="A25" s="9" t="s">
        <v>22</v>
      </c>
      <c r="B25" s="208"/>
      <c r="C25" s="221"/>
      <c r="D25" s="177"/>
      <c r="E25" s="193"/>
      <c r="F25" s="177"/>
      <c r="G25" s="161"/>
      <c r="H25" s="161"/>
      <c r="I25" s="34"/>
      <c r="J25" s="35"/>
      <c r="K25" s="45"/>
      <c r="L25" s="34"/>
      <c r="M25" s="35"/>
      <c r="N25" s="45"/>
    </row>
    <row r="26" spans="1:14" ht="15.75" x14ac:dyDescent="0.25">
      <c r="A26" s="11" t="s">
        <v>23</v>
      </c>
      <c r="B26" s="193"/>
      <c r="C26" s="223">
        <v>-3658569</v>
      </c>
      <c r="D26" s="183"/>
      <c r="E26" s="199"/>
      <c r="F26" s="183"/>
      <c r="G26" s="168"/>
      <c r="H26" s="168"/>
      <c r="I26" s="34"/>
      <c r="J26" s="39">
        <f>E26-D26</f>
        <v>0</v>
      </c>
      <c r="K26" s="44" t="e">
        <f>E26/D26</f>
        <v>#DIV/0!</v>
      </c>
      <c r="L26" s="34"/>
      <c r="M26" s="39">
        <f>F26-D26</f>
        <v>0</v>
      </c>
      <c r="N26" s="44" t="e">
        <f t="shared" ref="N26" si="10">F26/D26</f>
        <v>#DIV/0!</v>
      </c>
    </row>
    <row r="27" spans="1:14" ht="15.75" x14ac:dyDescent="0.25">
      <c r="A27" s="11" t="s">
        <v>24</v>
      </c>
      <c r="B27" s="209"/>
      <c r="C27" s="224"/>
      <c r="D27" s="177"/>
      <c r="E27" s="193"/>
      <c r="F27" s="177"/>
      <c r="G27" s="161"/>
      <c r="H27" s="161"/>
      <c r="I27" s="34"/>
      <c r="J27" s="39">
        <f>E27-D27</f>
        <v>0</v>
      </c>
      <c r="K27" s="44"/>
      <c r="L27" s="34"/>
      <c r="M27" s="39">
        <f t="shared" ref="M27:M30" si="11">F27-D27</f>
        <v>0</v>
      </c>
      <c r="N27" s="44"/>
    </row>
    <row r="28" spans="1:14" ht="15.75" x14ac:dyDescent="0.25">
      <c r="A28" s="11" t="s">
        <v>25</v>
      </c>
      <c r="B28" s="210">
        <v>-5275885</v>
      </c>
      <c r="C28" s="223">
        <f>-C7*0.0525</f>
        <v>-5833226.6475</v>
      </c>
      <c r="D28" s="183">
        <f>-D7*0.0525</f>
        <v>-6241557.6825000001</v>
      </c>
      <c r="E28" s="199">
        <f>D28</f>
        <v>-6241557.6825000001</v>
      </c>
      <c r="F28" s="177">
        <f>-F7*0.0525</f>
        <v>-6241557.6825000001</v>
      </c>
      <c r="G28" s="161">
        <f>-G7*0.0525</f>
        <v>-6804754.0575000001</v>
      </c>
      <c r="H28" s="161">
        <f>-H7*0.0525</f>
        <v>-7337841</v>
      </c>
      <c r="I28" s="34"/>
      <c r="J28" s="39">
        <f>E28-D28</f>
        <v>0</v>
      </c>
      <c r="K28" s="44"/>
      <c r="L28" s="34"/>
      <c r="M28" s="39">
        <f t="shared" si="11"/>
        <v>0</v>
      </c>
      <c r="N28" s="44"/>
    </row>
    <row r="29" spans="1:14" ht="15.75" x14ac:dyDescent="0.25">
      <c r="A29" s="11" t="s">
        <v>26</v>
      </c>
      <c r="B29" s="200"/>
      <c r="C29" s="225"/>
      <c r="D29" s="184"/>
      <c r="E29" s="200"/>
      <c r="F29" s="184"/>
      <c r="G29" s="169"/>
      <c r="H29" s="169"/>
      <c r="I29" s="34"/>
      <c r="J29" s="39">
        <f>E29-D29</f>
        <v>0</v>
      </c>
      <c r="K29" s="44"/>
      <c r="L29" s="34"/>
      <c r="M29" s="39">
        <f t="shared" si="11"/>
        <v>0</v>
      </c>
      <c r="N29" s="44"/>
    </row>
    <row r="30" spans="1:14" ht="15.75" x14ac:dyDescent="0.25">
      <c r="A30" s="9" t="s">
        <v>27</v>
      </c>
      <c r="B30" s="201">
        <f>SUM(B26:B29)</f>
        <v>-5275885</v>
      </c>
      <c r="C30" s="226">
        <f>SUM(C26:C29)</f>
        <v>-9491795.6475000009</v>
      </c>
      <c r="D30" s="185">
        <f t="shared" ref="D30:H30" si="12">SUM(D26:D29)</f>
        <v>-6241557.6825000001</v>
      </c>
      <c r="E30" s="201">
        <f t="shared" si="12"/>
        <v>-6241557.6825000001</v>
      </c>
      <c r="F30" s="185">
        <f t="shared" si="12"/>
        <v>-6241557.6825000001</v>
      </c>
      <c r="G30" s="170">
        <f t="shared" si="12"/>
        <v>-6804754.0575000001</v>
      </c>
      <c r="H30" s="170">
        <f t="shared" si="12"/>
        <v>-7337841</v>
      </c>
      <c r="I30" s="34"/>
      <c r="J30" s="39">
        <f>E30-D30</f>
        <v>0</v>
      </c>
      <c r="K30" s="44">
        <f>E30/D30</f>
        <v>1</v>
      </c>
      <c r="L30" s="34"/>
      <c r="M30" s="39">
        <f t="shared" si="11"/>
        <v>0</v>
      </c>
      <c r="N30" s="44">
        <f>F30/D30</f>
        <v>1</v>
      </c>
    </row>
    <row r="31" spans="1:14" ht="15.75" x14ac:dyDescent="0.25">
      <c r="A31" s="10"/>
      <c r="B31" s="211"/>
      <c r="C31" s="227"/>
      <c r="D31" s="185"/>
      <c r="E31" s="201"/>
      <c r="F31" s="185"/>
      <c r="G31" s="170"/>
      <c r="H31" s="170"/>
      <c r="I31" s="34"/>
      <c r="J31" s="36"/>
      <c r="K31" s="45"/>
      <c r="L31" s="34"/>
      <c r="M31" s="36"/>
      <c r="N31" s="45"/>
    </row>
    <row r="32" spans="1:14" ht="15.75" x14ac:dyDescent="0.25">
      <c r="A32" s="10" t="s">
        <v>28</v>
      </c>
      <c r="B32" s="193">
        <f t="shared" ref="B32:H32" si="13">ABS(IF(B24+B30&gt;0,0,B24+B30))</f>
        <v>0</v>
      </c>
      <c r="C32" s="228">
        <f t="shared" si="13"/>
        <v>0</v>
      </c>
      <c r="D32" s="177">
        <f t="shared" si="13"/>
        <v>0</v>
      </c>
      <c r="E32" s="193">
        <f t="shared" si="13"/>
        <v>0</v>
      </c>
      <c r="F32" s="177">
        <f t="shared" si="13"/>
        <v>0</v>
      </c>
      <c r="G32" s="161">
        <f t="shared" si="13"/>
        <v>0</v>
      </c>
      <c r="H32" s="161">
        <f t="shared" si="13"/>
        <v>0</v>
      </c>
      <c r="I32" s="34"/>
      <c r="J32" s="39">
        <f>E32-D32</f>
        <v>0</v>
      </c>
      <c r="K32" s="44" t="e">
        <f>E32/D32</f>
        <v>#DIV/0!</v>
      </c>
      <c r="L32" s="34"/>
      <c r="M32" s="39">
        <f>F32-D32</f>
        <v>0</v>
      </c>
      <c r="N32" s="44" t="e">
        <f>F32/D32</f>
        <v>#DIV/0!</v>
      </c>
    </row>
    <row r="33" spans="1:14" ht="15.75" x14ac:dyDescent="0.25">
      <c r="A33" s="2"/>
      <c r="B33" s="212"/>
      <c r="C33" s="229"/>
      <c r="D33" s="186"/>
      <c r="E33" s="202"/>
      <c r="F33" s="186"/>
      <c r="G33" s="171"/>
      <c r="H33" s="171"/>
      <c r="I33" s="34"/>
      <c r="J33" s="42"/>
      <c r="K33" s="45"/>
      <c r="L33" s="34"/>
      <c r="M33" s="42"/>
      <c r="N33" s="45"/>
    </row>
    <row r="34" spans="1:14" ht="15.75" x14ac:dyDescent="0.25">
      <c r="A34" s="1" t="s">
        <v>29</v>
      </c>
      <c r="B34" s="203">
        <f>ROUND(B24+B30+B32,0)</f>
        <v>10982098</v>
      </c>
      <c r="C34" s="230">
        <f>ROUND(C24+C30+C32,0)</f>
        <v>4112155</v>
      </c>
      <c r="D34" s="187">
        <f t="shared" ref="D34:H34" si="14">ROUND(D24+D30+D32,0)</f>
        <v>2981574</v>
      </c>
      <c r="E34" s="203">
        <f t="shared" si="14"/>
        <v>11912455</v>
      </c>
      <c r="F34" s="187">
        <f t="shared" si="14"/>
        <v>3331574</v>
      </c>
      <c r="G34" s="172">
        <f t="shared" si="14"/>
        <v>17587169</v>
      </c>
      <c r="H34" s="172">
        <f t="shared" si="14"/>
        <v>35843398</v>
      </c>
      <c r="I34" s="34"/>
      <c r="J34" s="43">
        <f>E34-D34</f>
        <v>8930881</v>
      </c>
      <c r="K34" s="47">
        <f>E34/D34</f>
        <v>3.9953578210703475</v>
      </c>
      <c r="L34" s="34"/>
      <c r="M34" s="43">
        <f>F34-D34</f>
        <v>350000</v>
      </c>
      <c r="N34" s="47">
        <f>F34/D34</f>
        <v>1.1173876616847342</v>
      </c>
    </row>
    <row r="36" spans="1:14" ht="15.75" x14ac:dyDescent="0.25">
      <c r="A36" s="13" t="s">
        <v>30</v>
      </c>
      <c r="B36" s="13"/>
      <c r="C36" s="13"/>
      <c r="D36" s="14"/>
      <c r="E36" s="14"/>
      <c r="F36" s="14"/>
      <c r="G36" s="14"/>
      <c r="H36" s="14"/>
    </row>
    <row r="37" spans="1:14" ht="15.75" customHeight="1" x14ac:dyDescent="0.25">
      <c r="A37" s="17" t="s">
        <v>31</v>
      </c>
      <c r="B37" s="18"/>
      <c r="C37" s="18"/>
      <c r="D37" s="18"/>
      <c r="E37" s="14"/>
      <c r="F37" s="14"/>
      <c r="G37" s="14"/>
      <c r="H37" s="14"/>
    </row>
    <row r="38" spans="1:14" ht="15.75" customHeight="1" x14ac:dyDescent="0.25">
      <c r="A38" s="22" t="s">
        <v>53</v>
      </c>
      <c r="B38" s="18"/>
      <c r="C38" s="18"/>
      <c r="D38" s="18"/>
      <c r="E38" s="14"/>
      <c r="F38" s="14"/>
      <c r="G38" s="14"/>
      <c r="H38" s="14"/>
    </row>
    <row r="39" spans="1:14" ht="15.75" customHeight="1" x14ac:dyDescent="0.25">
      <c r="A39" s="22" t="s">
        <v>110</v>
      </c>
      <c r="B39" s="17"/>
      <c r="C39" s="17"/>
      <c r="D39" s="17"/>
      <c r="E39" s="15"/>
      <c r="F39" s="15"/>
      <c r="G39" s="15"/>
      <c r="H39" s="15"/>
    </row>
    <row r="40" spans="1:14" ht="15.75" customHeight="1" x14ac:dyDescent="0.25">
      <c r="A40" s="22" t="s">
        <v>98</v>
      </c>
      <c r="B40" s="17"/>
      <c r="C40" s="17"/>
      <c r="D40" s="17"/>
      <c r="E40" s="15"/>
      <c r="F40" s="15"/>
      <c r="G40" s="15"/>
      <c r="H40" s="15"/>
    </row>
    <row r="41" spans="1:14" ht="15.75" customHeight="1" x14ac:dyDescent="0.25">
      <c r="A41" s="22" t="s">
        <v>108</v>
      </c>
      <c r="B41" s="17"/>
      <c r="C41" s="17"/>
      <c r="D41" s="17"/>
      <c r="E41" s="15"/>
      <c r="F41" s="15"/>
      <c r="G41" s="15"/>
      <c r="H41" s="15"/>
    </row>
    <row r="42" spans="1:14" ht="15.75" customHeight="1" x14ac:dyDescent="0.25">
      <c r="A42" s="17" t="s">
        <v>109</v>
      </c>
      <c r="B42" s="17"/>
      <c r="C42" s="17"/>
      <c r="D42" s="17"/>
      <c r="E42" s="15"/>
      <c r="F42" s="15"/>
      <c r="G42" s="15"/>
      <c r="H42" s="15"/>
    </row>
    <row r="43" spans="1:14" ht="15.75" customHeight="1" x14ac:dyDescent="0.25">
      <c r="A43" s="19" t="s">
        <v>101</v>
      </c>
      <c r="B43" s="17"/>
      <c r="C43" s="17"/>
      <c r="D43" s="17"/>
      <c r="E43" s="16"/>
      <c r="F43" s="16"/>
      <c r="G43" s="16"/>
      <c r="H43" s="16"/>
    </row>
    <row r="44" spans="1:14" ht="15.75" customHeight="1" x14ac:dyDescent="0.25">
      <c r="A44" s="156" t="s">
        <v>102</v>
      </c>
      <c r="B44" s="17"/>
      <c r="C44" s="17"/>
      <c r="D44" s="17"/>
      <c r="E44" s="16"/>
      <c r="F44" s="16"/>
      <c r="G44" s="16"/>
      <c r="H44" s="16"/>
    </row>
    <row r="45" spans="1:14" ht="15.75" customHeight="1" x14ac:dyDescent="0.25">
      <c r="A45" s="17" t="s">
        <v>97</v>
      </c>
      <c r="B45" s="17"/>
      <c r="C45" s="17"/>
      <c r="D45" s="17"/>
      <c r="E45" s="15"/>
      <c r="F45" s="15"/>
      <c r="G45" s="15"/>
      <c r="H45" s="15"/>
    </row>
    <row r="46" spans="1:14" ht="15.75" customHeight="1" x14ac:dyDescent="0.25">
      <c r="A46" s="17" t="s">
        <v>104</v>
      </c>
      <c r="B46" s="17"/>
      <c r="C46" s="17"/>
      <c r="D46" s="17"/>
      <c r="E46" s="15"/>
      <c r="F46" s="15"/>
      <c r="G46" s="15"/>
      <c r="H46" s="15"/>
    </row>
    <row r="47" spans="1:14" ht="15.75" customHeight="1" x14ac:dyDescent="0.25">
      <c r="A47" s="22" t="s">
        <v>105</v>
      </c>
    </row>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sheetData>
  <mergeCells count="4">
    <mergeCell ref="A1:H1"/>
    <mergeCell ref="A2:H2"/>
    <mergeCell ref="J2:N2"/>
    <mergeCell ref="J3:N3"/>
  </mergeCells>
  <pageMargins left="0.5" right="0.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Normal="100" workbookViewId="0">
      <selection activeCell="B48" sqref="B48"/>
    </sheetView>
  </sheetViews>
  <sheetFormatPr defaultColWidth="9.140625" defaultRowHeight="12.75" x14ac:dyDescent="0.2"/>
  <cols>
    <col min="1" max="1" width="41.42578125" style="23" customWidth="1"/>
    <col min="2" max="8" width="14.7109375" style="23" customWidth="1"/>
    <col min="9" max="9" width="2.7109375" style="23" hidden="1" customWidth="1"/>
    <col min="10" max="10" width="14" style="23" hidden="1" customWidth="1"/>
    <col min="11" max="11" width="15.42578125" style="23" hidden="1" customWidth="1"/>
    <col min="12" max="12" width="2.28515625" style="23" hidden="1" customWidth="1"/>
    <col min="13" max="13" width="12" style="23" hidden="1" customWidth="1"/>
    <col min="14" max="14" width="12.7109375" style="23" hidden="1" customWidth="1"/>
    <col min="15" max="16384" width="9.140625" style="23"/>
  </cols>
  <sheetData>
    <row r="1" spans="1:14" ht="15.75" x14ac:dyDescent="0.25">
      <c r="A1" s="236" t="s">
        <v>0</v>
      </c>
      <c r="B1" s="236"/>
      <c r="C1" s="236"/>
      <c r="D1" s="236"/>
      <c r="E1" s="236"/>
      <c r="F1" s="236"/>
      <c r="G1" s="236"/>
      <c r="H1" s="236"/>
      <c r="I1" s="30"/>
    </row>
    <row r="2" spans="1:14" ht="15.75" x14ac:dyDescent="0.25">
      <c r="A2" s="236" t="s">
        <v>1</v>
      </c>
      <c r="B2" s="236"/>
      <c r="C2" s="236"/>
      <c r="D2" s="236"/>
      <c r="E2" s="236"/>
      <c r="F2" s="236"/>
      <c r="G2" s="236"/>
      <c r="H2" s="236"/>
      <c r="I2" s="30"/>
    </row>
    <row r="3" spans="1:14" ht="15.75" x14ac:dyDescent="0.25">
      <c r="A3" s="231"/>
      <c r="B3" s="231"/>
      <c r="C3" s="231"/>
      <c r="D3" s="231"/>
      <c r="E3" s="231"/>
      <c r="F3" s="231"/>
      <c r="G3" s="231"/>
      <c r="H3" s="231"/>
      <c r="I3" s="34"/>
      <c r="J3" s="237" t="s">
        <v>2</v>
      </c>
      <c r="K3" s="238"/>
      <c r="L3" s="238"/>
      <c r="M3" s="238"/>
      <c r="N3" s="239"/>
    </row>
    <row r="4" spans="1:14" ht="63" x14ac:dyDescent="0.25">
      <c r="A4" s="58" t="s">
        <v>3</v>
      </c>
      <c r="B4" s="59" t="s">
        <v>4</v>
      </c>
      <c r="C4" s="60" t="s">
        <v>5</v>
      </c>
      <c r="D4" s="123" t="s">
        <v>6</v>
      </c>
      <c r="E4" s="4" t="s">
        <v>7</v>
      </c>
      <c r="F4" s="123" t="s">
        <v>8</v>
      </c>
      <c r="G4" s="60" t="s">
        <v>9</v>
      </c>
      <c r="H4" s="60" t="s">
        <v>10</v>
      </c>
      <c r="J4" s="55" t="s">
        <v>11</v>
      </c>
      <c r="K4" s="56" t="s">
        <v>12</v>
      </c>
      <c r="L4" s="34"/>
      <c r="M4" s="55" t="s">
        <v>13</v>
      </c>
      <c r="N4" s="57" t="s">
        <v>14</v>
      </c>
    </row>
    <row r="5" spans="1:14" ht="18" x14ac:dyDescent="0.25">
      <c r="A5" s="61" t="s">
        <v>38</v>
      </c>
      <c r="B5" s="62"/>
      <c r="C5" s="99"/>
      <c r="D5" s="124">
        <f>B22</f>
        <v>0</v>
      </c>
      <c r="E5" s="63">
        <f>B22</f>
        <v>0</v>
      </c>
      <c r="F5" s="124">
        <f>B22</f>
        <v>0</v>
      </c>
      <c r="G5" s="63">
        <f t="shared" ref="G5" si="0">F22</f>
        <v>0</v>
      </c>
      <c r="H5" s="63">
        <f>G22</f>
        <v>0</v>
      </c>
      <c r="J5" s="93">
        <f>E5-D5</f>
        <v>0</v>
      </c>
      <c r="K5" s="94" t="e">
        <f>E5/D5</f>
        <v>#DIV/0!</v>
      </c>
      <c r="L5" s="95"/>
      <c r="M5" s="93">
        <f>F5-D5</f>
        <v>0</v>
      </c>
      <c r="N5" s="96" t="e">
        <f>F5/D5</f>
        <v>#DIV/0!</v>
      </c>
    </row>
    <row r="6" spans="1:14" ht="15.75" x14ac:dyDescent="0.25">
      <c r="A6" s="64" t="s">
        <v>16</v>
      </c>
      <c r="B6" s="65"/>
      <c r="C6" s="64"/>
      <c r="D6" s="110"/>
      <c r="E6" s="66"/>
      <c r="F6" s="114"/>
      <c r="G6" s="66"/>
      <c r="H6" s="66"/>
      <c r="J6" s="38"/>
      <c r="K6" s="87"/>
      <c r="M6" s="38"/>
      <c r="N6" s="88"/>
    </row>
    <row r="7" spans="1:14" ht="15.75" x14ac:dyDescent="0.25">
      <c r="A7" s="67" t="s">
        <v>39</v>
      </c>
      <c r="B7" s="68"/>
      <c r="C7" s="82"/>
      <c r="D7" s="125"/>
      <c r="E7" s="69"/>
      <c r="F7" s="130"/>
      <c r="G7" s="69"/>
      <c r="H7" s="69"/>
      <c r="J7" s="39">
        <f t="shared" ref="J7:J32" si="1">E7-D7</f>
        <v>0</v>
      </c>
      <c r="K7" s="48" t="e">
        <f t="shared" ref="K7:K32" si="2">E7/D7</f>
        <v>#DIV/0!</v>
      </c>
      <c r="M7" s="39">
        <f t="shared" ref="M7:M32" si="3">F7-D7</f>
        <v>0</v>
      </c>
      <c r="N7" s="54" t="e">
        <f t="shared" ref="N7:N32" si="4">F7/D7</f>
        <v>#DIV/0!</v>
      </c>
    </row>
    <row r="8" spans="1:14" ht="15.75" x14ac:dyDescent="0.25">
      <c r="A8" s="67" t="s">
        <v>40</v>
      </c>
      <c r="B8" s="68"/>
      <c r="C8" s="82"/>
      <c r="D8" s="125"/>
      <c r="E8" s="69"/>
      <c r="F8" s="130"/>
      <c r="G8" s="69"/>
      <c r="H8" s="69"/>
      <c r="J8" s="39">
        <f t="shared" si="1"/>
        <v>0</v>
      </c>
      <c r="K8" s="48" t="e">
        <f t="shared" si="2"/>
        <v>#DIV/0!</v>
      </c>
      <c r="M8" s="39">
        <f t="shared" si="3"/>
        <v>0</v>
      </c>
      <c r="N8" s="54" t="e">
        <f t="shared" si="4"/>
        <v>#DIV/0!</v>
      </c>
    </row>
    <row r="9" spans="1:14" ht="15.75" x14ac:dyDescent="0.25">
      <c r="A9" s="67" t="s">
        <v>41</v>
      </c>
      <c r="B9" s="68"/>
      <c r="C9" s="82"/>
      <c r="D9" s="125"/>
      <c r="E9" s="69"/>
      <c r="F9" s="130"/>
      <c r="G9" s="69"/>
      <c r="H9" s="69"/>
      <c r="J9" s="39">
        <f t="shared" si="1"/>
        <v>0</v>
      </c>
      <c r="K9" s="48" t="e">
        <f t="shared" si="2"/>
        <v>#DIV/0!</v>
      </c>
      <c r="M9" s="39">
        <f t="shared" si="3"/>
        <v>0</v>
      </c>
      <c r="N9" s="54" t="e">
        <f t="shared" si="4"/>
        <v>#DIV/0!</v>
      </c>
    </row>
    <row r="10" spans="1:14" ht="15.75" x14ac:dyDescent="0.25">
      <c r="A10" s="67"/>
      <c r="B10" s="68"/>
      <c r="C10" s="82"/>
      <c r="D10" s="126"/>
      <c r="E10" s="69"/>
      <c r="F10" s="130"/>
      <c r="G10" s="69"/>
      <c r="H10" s="69"/>
      <c r="J10" s="39"/>
      <c r="K10" s="48"/>
      <c r="M10" s="39"/>
      <c r="N10" s="54"/>
    </row>
    <row r="11" spans="1:14" ht="15.75" x14ac:dyDescent="0.25">
      <c r="A11" s="70" t="s">
        <v>17</v>
      </c>
      <c r="B11" s="63">
        <f t="shared" ref="B11:G11" si="5">SUM(B7:B10)</f>
        <v>0</v>
      </c>
      <c r="C11" s="63">
        <f t="shared" si="5"/>
        <v>0</v>
      </c>
      <c r="D11" s="63">
        <f t="shared" si="5"/>
        <v>0</v>
      </c>
      <c r="E11" s="63">
        <f t="shared" si="5"/>
        <v>0</v>
      </c>
      <c r="F11" s="63">
        <f t="shared" si="5"/>
        <v>0</v>
      </c>
      <c r="G11" s="63">
        <f t="shared" si="5"/>
        <v>0</v>
      </c>
      <c r="H11" s="63">
        <f>SUM(H7:H10)</f>
        <v>0</v>
      </c>
      <c r="J11" s="89">
        <f t="shared" si="1"/>
        <v>0</v>
      </c>
      <c r="K11" s="90" t="e">
        <f t="shared" si="2"/>
        <v>#DIV/0!</v>
      </c>
      <c r="L11" s="91"/>
      <c r="M11" s="89">
        <f t="shared" si="3"/>
        <v>0</v>
      </c>
      <c r="N11" s="92" t="e">
        <f t="shared" si="4"/>
        <v>#DIV/0!</v>
      </c>
    </row>
    <row r="12" spans="1:14" ht="15.75" x14ac:dyDescent="0.25">
      <c r="A12" s="97" t="s">
        <v>18</v>
      </c>
      <c r="B12" s="97"/>
      <c r="C12" s="97"/>
      <c r="D12" s="136"/>
      <c r="E12" s="66"/>
      <c r="F12" s="114"/>
      <c r="G12" s="66"/>
      <c r="H12" s="66"/>
      <c r="J12" s="38"/>
      <c r="K12" s="87"/>
      <c r="M12" s="38"/>
      <c r="N12" s="88"/>
    </row>
    <row r="13" spans="1:14" ht="15.75" x14ac:dyDescent="0.25">
      <c r="A13" s="72" t="s">
        <v>42</v>
      </c>
      <c r="B13" s="76"/>
      <c r="C13" s="76"/>
      <c r="D13" s="76"/>
      <c r="E13" s="76"/>
      <c r="F13" s="127"/>
      <c r="G13" s="73"/>
      <c r="H13" s="73"/>
      <c r="J13" s="100">
        <f t="shared" si="1"/>
        <v>0</v>
      </c>
      <c r="K13" s="101" t="e">
        <f t="shared" si="2"/>
        <v>#DIV/0!</v>
      </c>
      <c r="L13" s="102"/>
      <c r="M13" s="100">
        <f t="shared" si="3"/>
        <v>0</v>
      </c>
      <c r="N13" s="103" t="e">
        <f t="shared" si="4"/>
        <v>#DIV/0!</v>
      </c>
    </row>
    <row r="14" spans="1:14" ht="18" x14ac:dyDescent="0.25">
      <c r="A14" s="74" t="s">
        <v>43</v>
      </c>
      <c r="B14" s="75">
        <v>0</v>
      </c>
      <c r="C14" s="75">
        <v>0</v>
      </c>
      <c r="D14" s="75">
        <v>0</v>
      </c>
      <c r="E14" s="75">
        <v>0</v>
      </c>
      <c r="F14" s="131">
        <f>D14</f>
        <v>0</v>
      </c>
      <c r="G14" s="75">
        <v>0</v>
      </c>
      <c r="H14" s="75">
        <v>0</v>
      </c>
      <c r="J14" s="100">
        <f t="shared" si="1"/>
        <v>0</v>
      </c>
      <c r="K14" s="101" t="e">
        <f t="shared" si="2"/>
        <v>#DIV/0!</v>
      </c>
      <c r="L14" s="102"/>
      <c r="M14" s="100">
        <f t="shared" si="3"/>
        <v>0</v>
      </c>
      <c r="N14" s="103" t="e">
        <f t="shared" si="4"/>
        <v>#DIV/0!</v>
      </c>
    </row>
    <row r="15" spans="1:14" ht="15.75" x14ac:dyDescent="0.25">
      <c r="A15" s="72" t="s">
        <v>44</v>
      </c>
      <c r="B15" s="73">
        <f>SUM(B13:B14)</f>
        <v>0</v>
      </c>
      <c r="C15" s="73">
        <f t="shared" ref="C15:H15" si="6">SUM(C13:C14)</f>
        <v>0</v>
      </c>
      <c r="D15" s="73">
        <f t="shared" si="6"/>
        <v>0</v>
      </c>
      <c r="E15" s="73">
        <f t="shared" si="6"/>
        <v>0</v>
      </c>
      <c r="F15" s="127">
        <f t="shared" si="6"/>
        <v>0</v>
      </c>
      <c r="G15" s="119">
        <f t="shared" si="6"/>
        <v>0</v>
      </c>
      <c r="H15" s="73">
        <f t="shared" si="6"/>
        <v>0</v>
      </c>
      <c r="J15" s="100">
        <f t="shared" si="1"/>
        <v>0</v>
      </c>
      <c r="K15" s="101" t="e">
        <f t="shared" si="2"/>
        <v>#DIV/0!</v>
      </c>
      <c r="L15" s="102"/>
      <c r="M15" s="100">
        <f t="shared" si="3"/>
        <v>0</v>
      </c>
      <c r="N15" s="103" t="e">
        <f t="shared" si="4"/>
        <v>#DIV/0!</v>
      </c>
    </row>
    <row r="16" spans="1:14" ht="15.75" x14ac:dyDescent="0.25">
      <c r="A16" s="74" t="s">
        <v>45</v>
      </c>
      <c r="B16" s="119">
        <v>0</v>
      </c>
      <c r="C16" s="73">
        <v>0</v>
      </c>
      <c r="D16" s="127">
        <v>0</v>
      </c>
      <c r="E16" s="73">
        <v>0</v>
      </c>
      <c r="F16" s="127">
        <v>0</v>
      </c>
      <c r="G16" s="73">
        <v>0</v>
      </c>
      <c r="H16" s="73">
        <v>0</v>
      </c>
      <c r="J16" s="100">
        <f t="shared" si="1"/>
        <v>0</v>
      </c>
      <c r="K16" s="101" t="e">
        <f t="shared" si="2"/>
        <v>#DIV/0!</v>
      </c>
      <c r="L16" s="102"/>
      <c r="M16" s="100">
        <f t="shared" si="3"/>
        <v>0</v>
      </c>
      <c r="N16" s="103" t="e">
        <f t="shared" si="4"/>
        <v>#DIV/0!</v>
      </c>
    </row>
    <row r="17" spans="1:14" ht="15.75" x14ac:dyDescent="0.25">
      <c r="A17" s="77" t="s">
        <v>19</v>
      </c>
      <c r="B17" s="78">
        <f>SUM(B15:B16)</f>
        <v>0</v>
      </c>
      <c r="C17" s="78">
        <f>SUM(C15:C16)</f>
        <v>0</v>
      </c>
      <c r="D17" s="78">
        <f t="shared" ref="D17:H17" si="7">SUM(D15:D16)</f>
        <v>0</v>
      </c>
      <c r="E17" s="78">
        <f>SUM(E15:E16)</f>
        <v>0</v>
      </c>
      <c r="F17" s="134">
        <f t="shared" si="7"/>
        <v>0</v>
      </c>
      <c r="G17" s="78">
        <f t="shared" si="7"/>
        <v>0</v>
      </c>
      <c r="H17" s="78">
        <f t="shared" si="7"/>
        <v>0</v>
      </c>
      <c r="J17" s="104">
        <f t="shared" si="1"/>
        <v>0</v>
      </c>
      <c r="K17" s="105" t="e">
        <f>E17/D17</f>
        <v>#DIV/0!</v>
      </c>
      <c r="L17" s="106"/>
      <c r="M17" s="104">
        <f>F17-D17</f>
        <v>0</v>
      </c>
      <c r="N17" s="107" t="e">
        <f>F17/D17</f>
        <v>#DIV/0!</v>
      </c>
    </row>
    <row r="18" spans="1:14" ht="16.5" customHeight="1" x14ac:dyDescent="0.25">
      <c r="A18" s="108" t="s">
        <v>46</v>
      </c>
      <c r="B18" s="108"/>
      <c r="C18" s="97"/>
      <c r="D18" s="113"/>
      <c r="E18" s="98"/>
      <c r="F18" s="114"/>
      <c r="G18" s="66"/>
      <c r="H18" s="66"/>
      <c r="J18" s="38"/>
      <c r="K18" s="87"/>
      <c r="M18" s="38"/>
      <c r="N18" s="88"/>
    </row>
    <row r="19" spans="1:14" ht="15.75" x14ac:dyDescent="0.25">
      <c r="A19" s="65"/>
      <c r="B19" s="117">
        <v>0</v>
      </c>
      <c r="C19" s="117">
        <v>0</v>
      </c>
      <c r="D19" s="117">
        <v>0</v>
      </c>
      <c r="E19" s="117">
        <v>0</v>
      </c>
      <c r="F19" s="117">
        <v>0</v>
      </c>
      <c r="G19" s="117">
        <v>0</v>
      </c>
      <c r="H19" s="80">
        <v>0</v>
      </c>
      <c r="J19" s="39">
        <f t="shared" si="1"/>
        <v>0</v>
      </c>
      <c r="K19" s="48" t="e">
        <f t="shared" si="2"/>
        <v>#DIV/0!</v>
      </c>
      <c r="M19" s="39">
        <f t="shared" si="3"/>
        <v>0</v>
      </c>
      <c r="N19" s="54" t="e">
        <f t="shared" si="4"/>
        <v>#DIV/0!</v>
      </c>
    </row>
    <row r="20" spans="1:14" ht="15.75" x14ac:dyDescent="0.25">
      <c r="A20" s="65"/>
      <c r="B20" s="117">
        <v>0</v>
      </c>
      <c r="C20" s="117">
        <v>0</v>
      </c>
      <c r="D20" s="117">
        <v>0</v>
      </c>
      <c r="E20" s="117">
        <v>0</v>
      </c>
      <c r="F20" s="117">
        <v>0</v>
      </c>
      <c r="G20" s="117">
        <v>0</v>
      </c>
      <c r="H20" s="80">
        <v>0</v>
      </c>
      <c r="J20" s="39">
        <f t="shared" si="1"/>
        <v>0</v>
      </c>
      <c r="K20" s="48" t="e">
        <f t="shared" si="2"/>
        <v>#DIV/0!</v>
      </c>
      <c r="M20" s="39">
        <f t="shared" si="3"/>
        <v>0</v>
      </c>
      <c r="N20" s="54" t="e">
        <f t="shared" si="4"/>
        <v>#DIV/0!</v>
      </c>
    </row>
    <row r="21" spans="1:14" ht="15.75" x14ac:dyDescent="0.25">
      <c r="A21" s="109" t="s">
        <v>47</v>
      </c>
      <c r="B21" s="62">
        <f>SUM(B19:B20)</f>
        <v>0</v>
      </c>
      <c r="C21" s="99">
        <f t="shared" ref="C21:H21" si="8">SUM(C19:C20)</f>
        <v>0</v>
      </c>
      <c r="D21" s="116">
        <f t="shared" si="8"/>
        <v>0</v>
      </c>
      <c r="E21" s="99">
        <f t="shared" si="8"/>
        <v>0</v>
      </c>
      <c r="F21" s="116">
        <f t="shared" si="8"/>
        <v>0</v>
      </c>
      <c r="G21" s="99">
        <f t="shared" si="8"/>
        <v>0</v>
      </c>
      <c r="H21" s="99">
        <f t="shared" si="8"/>
        <v>0</v>
      </c>
      <c r="J21" s="39">
        <f t="shared" si="1"/>
        <v>0</v>
      </c>
      <c r="K21" s="48" t="e">
        <f t="shared" si="2"/>
        <v>#DIV/0!</v>
      </c>
      <c r="M21" s="39">
        <f t="shared" ref="M21" si="9">F21-D21</f>
        <v>0</v>
      </c>
      <c r="N21" s="54" t="e">
        <f t="shared" ref="N21" si="10">F21/D21</f>
        <v>#DIV/0!</v>
      </c>
    </row>
    <row r="22" spans="1:14" ht="15.75" x14ac:dyDescent="0.25">
      <c r="A22" s="79" t="s">
        <v>21</v>
      </c>
      <c r="B22" s="118">
        <f>B5+B11+B17+B21</f>
        <v>0</v>
      </c>
      <c r="C22" s="118">
        <f t="shared" ref="C22:H22" si="11">C5+C11+C17+C21</f>
        <v>0</v>
      </c>
      <c r="D22" s="118">
        <f t="shared" si="11"/>
        <v>0</v>
      </c>
      <c r="E22" s="118">
        <f t="shared" si="11"/>
        <v>0</v>
      </c>
      <c r="F22" s="118">
        <f t="shared" si="11"/>
        <v>0</v>
      </c>
      <c r="G22" s="118">
        <f t="shared" si="11"/>
        <v>0</v>
      </c>
      <c r="H22" s="135">
        <f t="shared" si="11"/>
        <v>0</v>
      </c>
      <c r="J22" s="41">
        <f t="shared" si="1"/>
        <v>0</v>
      </c>
      <c r="K22" s="46" t="e">
        <f t="shared" si="2"/>
        <v>#DIV/0!</v>
      </c>
      <c r="M22" s="41">
        <f t="shared" si="3"/>
        <v>0</v>
      </c>
      <c r="N22" s="50" t="e">
        <f t="shared" si="4"/>
        <v>#DIV/0!</v>
      </c>
    </row>
    <row r="23" spans="1:14" ht="15.75" x14ac:dyDescent="0.25">
      <c r="A23" s="64" t="s">
        <v>48</v>
      </c>
      <c r="B23" s="65"/>
      <c r="C23" s="64"/>
      <c r="D23" s="110"/>
      <c r="E23" s="71"/>
      <c r="F23" s="111"/>
      <c r="G23" s="71"/>
      <c r="H23" s="71"/>
      <c r="J23" s="39"/>
      <c r="K23" s="48"/>
      <c r="M23" s="39"/>
      <c r="N23" s="54"/>
    </row>
    <row r="24" spans="1:14" ht="15.75" x14ac:dyDescent="0.25">
      <c r="A24" s="67" t="s">
        <v>49</v>
      </c>
      <c r="B24" s="117">
        <f>-B16</f>
        <v>0</v>
      </c>
      <c r="C24" s="80">
        <v>0</v>
      </c>
      <c r="D24" s="111">
        <f>-D16</f>
        <v>0</v>
      </c>
      <c r="E24" s="71"/>
      <c r="F24" s="111">
        <f>-F16</f>
        <v>0</v>
      </c>
      <c r="G24" s="71">
        <f>-G16</f>
        <v>0</v>
      </c>
      <c r="H24" s="71">
        <f>-H16</f>
        <v>0</v>
      </c>
      <c r="J24" s="39">
        <f t="shared" si="1"/>
        <v>0</v>
      </c>
      <c r="K24" s="48" t="e">
        <f t="shared" si="2"/>
        <v>#DIV/0!</v>
      </c>
      <c r="M24" s="39">
        <f t="shared" si="3"/>
        <v>0</v>
      </c>
      <c r="N24" s="54" t="e">
        <f t="shared" si="4"/>
        <v>#DIV/0!</v>
      </c>
    </row>
    <row r="25" spans="1:14" ht="15.75" x14ac:dyDescent="0.25">
      <c r="A25" s="67" t="s">
        <v>50</v>
      </c>
      <c r="B25" s="117">
        <v>0</v>
      </c>
      <c r="C25" s="80">
        <v>0</v>
      </c>
      <c r="D25" s="111">
        <v>0</v>
      </c>
      <c r="E25" s="71"/>
      <c r="F25" s="111">
        <v>0</v>
      </c>
      <c r="G25" s="71">
        <v>0</v>
      </c>
      <c r="H25" s="71">
        <v>0</v>
      </c>
      <c r="J25" s="39">
        <f t="shared" si="1"/>
        <v>0</v>
      </c>
      <c r="K25" s="48" t="e">
        <f t="shared" si="2"/>
        <v>#DIV/0!</v>
      </c>
      <c r="M25" s="39">
        <f t="shared" si="3"/>
        <v>0</v>
      </c>
      <c r="N25" s="54" t="e">
        <f t="shared" si="4"/>
        <v>#DIV/0!</v>
      </c>
    </row>
    <row r="26" spans="1:14" ht="15.75" x14ac:dyDescent="0.25">
      <c r="A26" s="81" t="s">
        <v>51</v>
      </c>
      <c r="B26" s="119">
        <v>0</v>
      </c>
      <c r="C26" s="73">
        <v>0</v>
      </c>
      <c r="D26" s="127">
        <v>0</v>
      </c>
      <c r="E26" s="73"/>
      <c r="F26" s="127">
        <v>0</v>
      </c>
      <c r="G26" s="73">
        <v>0</v>
      </c>
      <c r="H26" s="73">
        <v>0</v>
      </c>
      <c r="J26" s="100">
        <f>E26-D26</f>
        <v>0</v>
      </c>
      <c r="K26" s="101" t="e">
        <f t="shared" si="2"/>
        <v>#DIV/0!</v>
      </c>
      <c r="L26" s="102"/>
      <c r="M26" s="100">
        <f t="shared" si="3"/>
        <v>0</v>
      </c>
      <c r="N26" s="103" t="e">
        <f t="shared" si="4"/>
        <v>#DIV/0!</v>
      </c>
    </row>
    <row r="27" spans="1:14" ht="15.75" x14ac:dyDescent="0.25">
      <c r="A27" s="67" t="s">
        <v>24</v>
      </c>
      <c r="B27" s="71">
        <v>0</v>
      </c>
      <c r="C27" s="71">
        <v>0</v>
      </c>
      <c r="D27" s="71">
        <v>0</v>
      </c>
      <c r="E27" s="71"/>
      <c r="F27" s="111">
        <v>0</v>
      </c>
      <c r="G27" s="71">
        <v>0</v>
      </c>
      <c r="H27" s="71">
        <v>0</v>
      </c>
      <c r="J27" s="39">
        <f t="shared" si="1"/>
        <v>0</v>
      </c>
      <c r="K27" s="48" t="e">
        <f t="shared" si="2"/>
        <v>#DIV/0!</v>
      </c>
      <c r="M27" s="39">
        <f t="shared" si="3"/>
        <v>0</v>
      </c>
      <c r="N27" s="54" t="e">
        <f t="shared" si="4"/>
        <v>#DIV/0!</v>
      </c>
    </row>
    <row r="28" spans="1:14" ht="15.75" x14ac:dyDescent="0.25">
      <c r="A28" s="64" t="s">
        <v>27</v>
      </c>
      <c r="B28" s="115">
        <f>SUM(B24:B27)</f>
        <v>0</v>
      </c>
      <c r="C28" s="85">
        <f t="shared" ref="C28:H28" si="12">SUM(C24:C27)</f>
        <v>0</v>
      </c>
      <c r="D28" s="112">
        <f t="shared" si="12"/>
        <v>0</v>
      </c>
      <c r="E28" s="84"/>
      <c r="F28" s="132">
        <f t="shared" si="12"/>
        <v>0</v>
      </c>
      <c r="G28" s="84">
        <f t="shared" si="12"/>
        <v>0</v>
      </c>
      <c r="H28" s="84">
        <f t="shared" si="12"/>
        <v>0</v>
      </c>
      <c r="J28" s="89">
        <f t="shared" si="1"/>
        <v>0</v>
      </c>
      <c r="K28" s="90" t="e">
        <f t="shared" si="2"/>
        <v>#DIV/0!</v>
      </c>
      <c r="L28" s="91"/>
      <c r="M28" s="89">
        <f t="shared" si="3"/>
        <v>0</v>
      </c>
      <c r="N28" s="92" t="e">
        <f t="shared" si="4"/>
        <v>#DIV/0!</v>
      </c>
    </row>
    <row r="29" spans="1:14" ht="15.75" x14ac:dyDescent="0.25">
      <c r="A29" s="83"/>
      <c r="B29" s="120"/>
      <c r="C29" s="83"/>
      <c r="D29" s="128"/>
      <c r="E29" s="84"/>
      <c r="F29" s="132"/>
      <c r="G29" s="84"/>
      <c r="H29" s="84"/>
      <c r="J29" s="39"/>
      <c r="K29" s="48"/>
      <c r="M29" s="39"/>
      <c r="N29" s="54"/>
    </row>
    <row r="30" spans="1:14" ht="15.75" x14ac:dyDescent="0.25">
      <c r="A30" s="83" t="s">
        <v>28</v>
      </c>
      <c r="B30" s="121">
        <f t="shared" ref="B30:H30" si="13">ROUND(ABS(IF(B22+B28&gt;0,0,B22+B28)),0)</f>
        <v>0</v>
      </c>
      <c r="C30" s="71">
        <f t="shared" si="13"/>
        <v>0</v>
      </c>
      <c r="D30" s="111">
        <f t="shared" si="13"/>
        <v>0</v>
      </c>
      <c r="E30" s="71"/>
      <c r="F30" s="111">
        <f t="shared" si="13"/>
        <v>0</v>
      </c>
      <c r="G30" s="71">
        <f t="shared" si="13"/>
        <v>0</v>
      </c>
      <c r="H30" s="71">
        <f t="shared" si="13"/>
        <v>0</v>
      </c>
      <c r="J30" s="39">
        <f t="shared" si="1"/>
        <v>0</v>
      </c>
      <c r="K30" s="48" t="e">
        <f t="shared" si="2"/>
        <v>#DIV/0!</v>
      </c>
      <c r="M30" s="39">
        <f t="shared" si="3"/>
        <v>0</v>
      </c>
      <c r="N30" s="54" t="e">
        <f t="shared" si="4"/>
        <v>#DIV/0!</v>
      </c>
    </row>
    <row r="31" spans="1:14" ht="15.75" x14ac:dyDescent="0.25">
      <c r="A31" s="64"/>
      <c r="B31" s="65"/>
      <c r="C31" s="64"/>
      <c r="D31" s="110"/>
      <c r="E31" s="86"/>
      <c r="F31" s="133"/>
      <c r="G31" s="86"/>
      <c r="H31" s="86"/>
      <c r="J31" s="39"/>
      <c r="K31" s="48"/>
      <c r="M31" s="39"/>
      <c r="N31" s="54"/>
    </row>
    <row r="32" spans="1:14" ht="15.75" x14ac:dyDescent="0.25">
      <c r="A32" s="79" t="s">
        <v>29</v>
      </c>
      <c r="B32" s="122">
        <f t="shared" ref="B32:H32" si="14">ROUND(B22+B28+B30,0)</f>
        <v>0</v>
      </c>
      <c r="C32" s="12">
        <f t="shared" si="14"/>
        <v>0</v>
      </c>
      <c r="D32" s="129">
        <f t="shared" si="14"/>
        <v>0</v>
      </c>
      <c r="E32" s="12"/>
      <c r="F32" s="129">
        <f t="shared" si="14"/>
        <v>0</v>
      </c>
      <c r="G32" s="12">
        <f t="shared" si="14"/>
        <v>0</v>
      </c>
      <c r="H32" s="12">
        <f t="shared" si="14"/>
        <v>0</v>
      </c>
      <c r="J32" s="41">
        <f t="shared" si="1"/>
        <v>0</v>
      </c>
      <c r="K32" s="46" t="e">
        <f t="shared" si="2"/>
        <v>#DIV/0!</v>
      </c>
      <c r="M32" s="41">
        <f t="shared" si="3"/>
        <v>0</v>
      </c>
      <c r="N32" s="50" t="e">
        <f t="shared" si="4"/>
        <v>#DIV/0!</v>
      </c>
    </row>
    <row r="33" spans="1:8" s="27" customFormat="1" ht="15.75" x14ac:dyDescent="0.25">
      <c r="A33" s="24" t="s">
        <v>50</v>
      </c>
      <c r="B33" s="25">
        <v>6994175</v>
      </c>
      <c r="C33" s="25"/>
      <c r="D33" s="26"/>
      <c r="E33" s="26">
        <v>12437559</v>
      </c>
      <c r="F33" s="26">
        <v>10229707</v>
      </c>
      <c r="G33" s="26">
        <v>7930207</v>
      </c>
      <c r="H33" s="26">
        <v>10615707</v>
      </c>
    </row>
    <row r="34" spans="1:8" ht="15.75" x14ac:dyDescent="0.25">
      <c r="A34" s="13" t="s">
        <v>30</v>
      </c>
      <c r="B34" s="28"/>
      <c r="C34" s="28"/>
      <c r="D34" s="28"/>
      <c r="E34" s="29"/>
      <c r="F34" s="29"/>
      <c r="G34" s="29"/>
      <c r="H34" s="29"/>
    </row>
    <row r="35" spans="1:8" ht="17.25" customHeight="1" x14ac:dyDescent="0.2">
      <c r="A35" s="17" t="s">
        <v>31</v>
      </c>
      <c r="B35" s="31"/>
      <c r="C35" s="31"/>
      <c r="D35" s="31"/>
      <c r="E35" s="31"/>
      <c r="F35" s="31"/>
      <c r="G35" s="31"/>
      <c r="H35" s="31"/>
    </row>
    <row r="36" spans="1:8" ht="17.25" x14ac:dyDescent="0.2">
      <c r="A36" s="22" t="s">
        <v>88</v>
      </c>
      <c r="B36" s="31"/>
      <c r="C36" s="31"/>
      <c r="D36" s="31"/>
      <c r="E36" s="31"/>
      <c r="F36" s="31"/>
      <c r="G36" s="31"/>
      <c r="H36" s="31"/>
    </row>
    <row r="37" spans="1:8" ht="17.25" x14ac:dyDescent="0.2">
      <c r="A37" s="22" t="s">
        <v>52</v>
      </c>
      <c r="B37" s="31"/>
      <c r="C37" s="31"/>
      <c r="D37" s="31"/>
      <c r="E37" s="31"/>
      <c r="F37" s="31"/>
      <c r="G37" s="31"/>
      <c r="H37" s="31"/>
    </row>
    <row r="38" spans="1:8" ht="17.25" x14ac:dyDescent="0.2">
      <c r="A38" s="22" t="s">
        <v>32</v>
      </c>
      <c r="B38" s="32"/>
      <c r="C38" s="32"/>
      <c r="D38" s="32"/>
      <c r="E38" s="32"/>
      <c r="F38" s="32"/>
      <c r="G38" s="32"/>
      <c r="H38" s="32"/>
    </row>
    <row r="39" spans="1:8" ht="18" customHeight="1" x14ac:dyDescent="0.2">
      <c r="A39" s="17" t="s">
        <v>33</v>
      </c>
      <c r="B39" s="33"/>
      <c r="C39" s="33"/>
      <c r="D39" s="33"/>
      <c r="E39" s="33"/>
      <c r="F39" s="33"/>
      <c r="G39" s="33"/>
      <c r="H39" s="33"/>
    </row>
    <row r="40" spans="1:8" ht="17.25" x14ac:dyDescent="0.2">
      <c r="A40" s="19" t="s">
        <v>34</v>
      </c>
    </row>
    <row r="41" spans="1:8" ht="17.25" x14ac:dyDescent="0.2">
      <c r="A41" s="17" t="s">
        <v>35</v>
      </c>
    </row>
    <row r="42" spans="1:8" ht="17.25" x14ac:dyDescent="0.2">
      <c r="A42" s="17" t="s">
        <v>36</v>
      </c>
    </row>
    <row r="43" spans="1:8" ht="17.25" x14ac:dyDescent="0.2">
      <c r="A43" s="17" t="s">
        <v>37</v>
      </c>
    </row>
  </sheetData>
  <mergeCells count="4">
    <mergeCell ref="A2:H2"/>
    <mergeCell ref="A1:H1"/>
    <mergeCell ref="A3:H3"/>
    <mergeCell ref="J3:N3"/>
  </mergeCells>
  <pageMargins left="0.5" right="0.5"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workbookViewId="0">
      <selection activeCell="A22" sqref="A22"/>
    </sheetView>
  </sheetViews>
  <sheetFormatPr defaultRowHeight="15.75" x14ac:dyDescent="0.25"/>
  <cols>
    <col min="1" max="1" width="97.28515625" style="141" customWidth="1"/>
    <col min="2" max="2" width="3.5703125" style="140" customWidth="1"/>
    <col min="3" max="3" width="4.7109375" style="140" customWidth="1"/>
    <col min="4" max="16384" width="9.140625" style="140"/>
  </cols>
  <sheetData>
    <row r="1" spans="1:2" x14ac:dyDescent="0.25">
      <c r="A1" s="138" t="s">
        <v>54</v>
      </c>
      <c r="B1" s="139"/>
    </row>
    <row r="2" spans="1:2" x14ac:dyDescent="0.25">
      <c r="A2" s="141" t="s">
        <v>55</v>
      </c>
    </row>
    <row r="3" spans="1:2" ht="31.5" x14ac:dyDescent="0.25">
      <c r="A3" s="142" t="s">
        <v>56</v>
      </c>
      <c r="B3" s="143"/>
    </row>
    <row r="4" spans="1:2" x14ac:dyDescent="0.25">
      <c r="A4" s="144" t="s">
        <v>57</v>
      </c>
    </row>
    <row r="5" spans="1:2" x14ac:dyDescent="0.25">
      <c r="A5" s="145" t="s">
        <v>58</v>
      </c>
    </row>
    <row r="6" spans="1:2" ht="31.5" x14ac:dyDescent="0.25">
      <c r="A6" s="146" t="s">
        <v>59</v>
      </c>
    </row>
    <row r="7" spans="1:2" x14ac:dyDescent="0.25">
      <c r="A7" s="141" t="s">
        <v>60</v>
      </c>
    </row>
    <row r="8" spans="1:2" x14ac:dyDescent="0.25">
      <c r="A8" s="142" t="s">
        <v>61</v>
      </c>
      <c r="B8" s="143"/>
    </row>
    <row r="9" spans="1:2" x14ac:dyDescent="0.25">
      <c r="A9" s="141" t="s">
        <v>62</v>
      </c>
    </row>
    <row r="10" spans="1:2" x14ac:dyDescent="0.25">
      <c r="A10" s="142" t="s">
        <v>63</v>
      </c>
      <c r="B10" s="143"/>
    </row>
    <row r="11" spans="1:2" ht="31.5" x14ac:dyDescent="0.25">
      <c r="A11" s="141" t="s">
        <v>64</v>
      </c>
    </row>
    <row r="12" spans="1:2" ht="47.25" x14ac:dyDescent="0.25">
      <c r="A12" s="142" t="s">
        <v>65</v>
      </c>
      <c r="B12" s="143"/>
    </row>
    <row r="13" spans="1:2" x14ac:dyDescent="0.25">
      <c r="A13" s="141" t="s">
        <v>66</v>
      </c>
    </row>
    <row r="14" spans="1:2" ht="20.25" customHeight="1" x14ac:dyDescent="0.25">
      <c r="A14" s="147" t="s">
        <v>67</v>
      </c>
      <c r="B14" s="143"/>
    </row>
    <row r="15" spans="1:2" ht="20.25" customHeight="1" x14ac:dyDescent="0.25">
      <c r="A15" s="147"/>
      <c r="B15" s="143"/>
    </row>
    <row r="16" spans="1:2" ht="63" customHeight="1" x14ac:dyDescent="0.25">
      <c r="A16" s="148" t="s">
        <v>68</v>
      </c>
      <c r="B16" s="148"/>
    </row>
    <row r="18" spans="1:1" x14ac:dyDescent="0.25">
      <c r="A18" s="141" t="s">
        <v>89</v>
      </c>
    </row>
  </sheetData>
  <hyperlinks>
    <hyperlink ref="A8" r:id="rId1"/>
    <hyperlink ref="A10" r:id="rId2" display="OEFA's Website: http://www.kingcounty.gov/business/Forecasting.aspx"/>
    <hyperlink ref="A3" r:id="rId3"/>
    <hyperlink ref="A12" r:id="rId4"/>
    <hyperlink ref="A14" r:id="rId5"/>
    <hyperlink ref="A5" r:id="rId6"/>
  </hyperlinks>
  <pageMargins left="0.7" right="0.7" top="0.75" bottom="0.75" header="0.3" footer="0.3"/>
  <pageSetup scale="92"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85" zoomScaleNormal="85" workbookViewId="0">
      <selection activeCell="A15" sqref="A15"/>
    </sheetView>
  </sheetViews>
  <sheetFormatPr defaultRowHeight="15.75" x14ac:dyDescent="0.25"/>
  <cols>
    <col min="1" max="1" width="105.85546875" style="150" customWidth="1"/>
    <col min="2" max="2" width="10.7109375" style="150" customWidth="1"/>
    <col min="3" max="16384" width="9.140625" style="155"/>
  </cols>
  <sheetData>
    <row r="1" spans="1:1" x14ac:dyDescent="0.25">
      <c r="A1" s="149" t="s">
        <v>69</v>
      </c>
    </row>
    <row r="2" spans="1:1" ht="78.75" x14ac:dyDescent="0.25">
      <c r="A2" s="151" t="s">
        <v>70</v>
      </c>
    </row>
    <row r="3" spans="1:1" x14ac:dyDescent="0.25">
      <c r="A3" s="151"/>
    </row>
    <row r="4" spans="1:1" ht="78.75" x14ac:dyDescent="0.25">
      <c r="A4" s="151" t="s">
        <v>71</v>
      </c>
    </row>
    <row r="5" spans="1:1" x14ac:dyDescent="0.25">
      <c r="A5" s="151"/>
    </row>
    <row r="6" spans="1:1" x14ac:dyDescent="0.25">
      <c r="A6" s="151" t="s">
        <v>72</v>
      </c>
    </row>
    <row r="7" spans="1:1" ht="31.5" x14ac:dyDescent="0.25">
      <c r="A7" s="152" t="s">
        <v>73</v>
      </c>
    </row>
    <row r="8" spans="1:1" ht="31.5" x14ac:dyDescent="0.25">
      <c r="A8" s="152" t="s">
        <v>74</v>
      </c>
    </row>
    <row r="9" spans="1:1" x14ac:dyDescent="0.25">
      <c r="A9" s="152" t="s">
        <v>75</v>
      </c>
    </row>
    <row r="10" spans="1:1" ht="47.25" x14ac:dyDescent="0.25">
      <c r="A10" s="152" t="s">
        <v>76</v>
      </c>
    </row>
    <row r="11" spans="1:1" ht="31.5" x14ac:dyDescent="0.25">
      <c r="A11" s="152" t="s">
        <v>77</v>
      </c>
    </row>
    <row r="12" spans="1:1" ht="31.5" x14ac:dyDescent="0.25">
      <c r="A12" s="152" t="s">
        <v>78</v>
      </c>
    </row>
    <row r="13" spans="1:1" ht="47.25" x14ac:dyDescent="0.25">
      <c r="A13" s="152" t="s">
        <v>79</v>
      </c>
    </row>
    <row r="14" spans="1:1" ht="47.25" x14ac:dyDescent="0.25">
      <c r="A14" s="152" t="s">
        <v>80</v>
      </c>
    </row>
    <row r="15" spans="1:1" ht="31.5" x14ac:dyDescent="0.25">
      <c r="A15" s="153" t="s">
        <v>81</v>
      </c>
    </row>
    <row r="16" spans="1:1" x14ac:dyDescent="0.25">
      <c r="A16" s="152" t="s">
        <v>82</v>
      </c>
    </row>
    <row r="17" spans="1:1" x14ac:dyDescent="0.25">
      <c r="A17" s="152" t="s">
        <v>83</v>
      </c>
    </row>
    <row r="18" spans="1:1" x14ac:dyDescent="0.25">
      <c r="A18" s="152" t="s">
        <v>84</v>
      </c>
    </row>
    <row r="19" spans="1:1" x14ac:dyDescent="0.25">
      <c r="A19" s="152" t="s">
        <v>85</v>
      </c>
    </row>
    <row r="20" spans="1:1" x14ac:dyDescent="0.25">
      <c r="A20" s="152" t="s">
        <v>86</v>
      </c>
    </row>
    <row r="21" spans="1:1" ht="31.5" x14ac:dyDescent="0.25">
      <c r="A21" s="154" t="s">
        <v>87</v>
      </c>
    </row>
  </sheetData>
  <sheetProtection password="8E23" sheet="1" objects="1" scenarios="1"/>
  <hyperlinks>
    <hyperlink ref="A15" r:id="rId1" display="https://kcmicrosoftonlinecom-6.sharepoint.microsoftonline.com/psb/BudgetSystem/Policy Guidance/Forms/AllItems.aspx"/>
  </hyperlinks>
  <pageMargins left="0.7" right="0.7" top="0.75" bottom="0.75" header="0.3" footer="0.3"/>
  <pageSetup scale="8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C396AE7FE2B4D8499530BA79D7CDF" ma:contentTypeVersion="5" ma:contentTypeDescription="Create a new document." ma:contentTypeScope="" ma:versionID="047677e15c579253f9db29ffc22e8283">
  <xsd:schema xmlns:xsd="http://www.w3.org/2001/XMLSchema" xmlns:xs="http://www.w3.org/2001/XMLSchema" xmlns:p="http://schemas.microsoft.com/office/2006/metadata/properties" xmlns:ns1="http://schemas.microsoft.com/sharepoint/v3" xmlns:ns2="6d03fa02-e80f-4615-a802-8ef4d8b42c9e" xmlns:ns3="760cdf93-adc7-407d-99de-cff9d0e01238" xmlns:ns4="8027830e-f26f-476b-a1c3-89cedd1b9e5c" targetNamespace="http://schemas.microsoft.com/office/2006/metadata/properties" ma:root="true" ma:fieldsID="cdbc607c4adc76c2307c4614c5595038" ns1:_="" ns2:_="" ns3:_="" ns4:_="">
    <xsd:import namespace="http://schemas.microsoft.com/sharepoint/v3"/>
    <xsd:import namespace="6d03fa02-e80f-4615-a802-8ef4d8b42c9e"/>
    <xsd:import namespace="760cdf93-adc7-407d-99de-cff9d0e01238"/>
    <xsd:import namespace="8027830e-f26f-476b-a1c3-89cedd1b9e5c"/>
    <xsd:element name="properties">
      <xsd:complexType>
        <xsd:sequence>
          <xsd:element name="documentManagement">
            <xsd:complexType>
              <xsd:all>
                <xsd:element ref="ns1:AssignedTo" minOccurs="0"/>
                <xsd:element ref="ns2:Main_x0020_Folder"/>
                <xsd:element ref="ns2:Sub_x0020_Folder"/>
                <xsd:element ref="ns3: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03fa02-e80f-4615-a802-8ef4d8b42c9e" elementFormDefault="qualified">
    <xsd:import namespace="http://schemas.microsoft.com/office/2006/documentManagement/types"/>
    <xsd:import namespace="http://schemas.microsoft.com/office/infopath/2007/PartnerControls"/>
    <xsd:element name="Main_x0020_Folder" ma:index="9" ma:displayName="Main Folder" ma:description="Select a main folder category." ma:format="RadioButtons" ma:internalName="Main_x0020_Folder">
      <xsd:simpleType>
        <xsd:restriction base="dms:Choice">
          <xsd:enumeration value="Templates and Forms"/>
          <xsd:enumeration value="Instructions"/>
          <xsd:enumeration value="HCM Validation"/>
        </xsd:restriction>
      </xsd:simpleType>
    </xsd:element>
    <xsd:element name="Sub_x0020_Folder" ma:index="10" ma:displayName="Sub Folder" ma:description="Select a sub folder category.  Can add your own sub folder but please try to use options available." ma:format="RadioButtons" ma:internalName="Sub_x0020_Folder">
      <xsd:simpleType>
        <xsd:union memberTypes="dms:Text">
          <xsd:simpleType>
            <xsd:restriction base="dms:Choice">
              <xsd:enumeration value="Fiscal Note"/>
              <xsd:enumeration value="Financial Plan"/>
              <xsd:enumeration value="CAP form - CIP"/>
              <xsd:enumeration value="Fund Summary - CIP"/>
              <xsd:enumeration value="Mid Biennial Review"/>
              <xsd:enumeration value="Omnibus/Supplementals"/>
              <xsd:enumeration value="Budget Revisions/Ordinance Log"/>
              <xsd:enumeration value="Planning Assumption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760cdf93-adc7-407d-99de-cff9d0e0123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027830e-f26f-476b-a1c3-89cedd1b9e5c" elementFormDefault="qualified">
    <xsd:import namespace="http://schemas.microsoft.com/office/2006/documentManagement/types"/>
    <xsd:import namespace="http://schemas.microsoft.com/office/infopath/2007/PartnerControls"/>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Additional 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0_Folder xmlns="6d03fa02-e80f-4615-a802-8ef4d8b42c9e">Financial Plan</Sub_x0020_Folder>
    <Main_x0020_Folder xmlns="6d03fa02-e80f-4615-a802-8ef4d8b42c9e">Templates and Forms</Main_x0020_Folder>
    <SharedWithUsers xmlns="760cdf93-adc7-407d-99de-cff9d0e01238">
      <UserInfo>
        <DisplayName/>
        <AccountId xsi:nil="true"/>
        <AccountType/>
      </UserInfo>
    </SharedWithUsers>
    <AssignedTo xmlns="http://schemas.microsoft.com/sharepoint/v3">
      <UserInfo>
        <DisplayName/>
        <AccountId xsi:nil="true"/>
        <AccountType/>
      </UserInfo>
    </AssignedTo>
  </documentManagement>
</p:properties>
</file>

<file path=customXml/itemProps1.xml><?xml version="1.0" encoding="utf-8"?>
<ds:datastoreItem xmlns:ds="http://schemas.openxmlformats.org/officeDocument/2006/customXml" ds:itemID="{D18D2A7B-8080-4A9C-A037-A943019CE324}">
  <ds:schemaRefs>
    <ds:schemaRef ds:uri="http://schemas.microsoft.com/sharepoint/v3/contenttype/forms"/>
  </ds:schemaRefs>
</ds:datastoreItem>
</file>

<file path=customXml/itemProps2.xml><?xml version="1.0" encoding="utf-8"?>
<ds:datastoreItem xmlns:ds="http://schemas.openxmlformats.org/officeDocument/2006/customXml" ds:itemID="{5AA41B7F-8E79-4259-AC63-4C6936660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03fa02-e80f-4615-a802-8ef4d8b42c9e"/>
    <ds:schemaRef ds:uri="760cdf93-adc7-407d-99de-cff9d0e01238"/>
    <ds:schemaRef ds:uri="8027830e-f26f-476b-a1c3-89cedd1b9e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7C1436-A9FE-4693-92E8-9C4F0AC881D7}">
  <ds:schemaRefs>
    <ds:schemaRef ds:uri="http://purl.org/dc/terms/"/>
    <ds:schemaRef ds:uri="http://www.w3.org/XML/1998/namespace"/>
    <ds:schemaRef ds:uri="8027830e-f26f-476b-a1c3-89cedd1b9e5c"/>
    <ds:schemaRef ds:uri="http://schemas.microsoft.com/office/infopath/2007/PartnerControls"/>
    <ds:schemaRef ds:uri="http://purl.org/dc/elements/1.1/"/>
    <ds:schemaRef ds:uri="6d03fa02-e80f-4615-a802-8ef4d8b42c9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760cdf93-adc7-407d-99de-cff9d0e0123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Operating Financial Plan</vt:lpstr>
      <vt:lpstr>CIP Financial Plan</vt:lpstr>
      <vt:lpstr>Resource Links</vt:lpstr>
      <vt:lpstr>Checklist</vt:lpstr>
      <vt:lpstr>Checklist!Print_Area</vt:lpstr>
      <vt:lpstr>'CIP Financial Plan'!Print_Area</vt:lpstr>
      <vt:lpstr>'Operating Financial Plan'!Print_Area</vt:lpstr>
      <vt:lpstr>'Resource Links'!Print_Area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Yoon, Haeyoung (Alex)</dc:creator>
  <cp:lastModifiedBy>Matsumoto, Eula</cp:lastModifiedBy>
  <cp:revision/>
  <cp:lastPrinted>2016-03-16T18:21:43Z</cp:lastPrinted>
  <dcterms:created xsi:type="dcterms:W3CDTF">2014-11-26T15:18:10Z</dcterms:created>
  <dcterms:modified xsi:type="dcterms:W3CDTF">2016-05-03T18:44:26Z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0x010100A8FC396AE7FE2B4D8499530BA79D7CDF</vt:lpwstr>
  </property>
</Properties>
</file>