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 drive\Timesheets\"/>
    </mc:Choice>
  </mc:AlternateContent>
  <bookViews>
    <workbookView xWindow="0" yWindow="0" windowWidth="23970" windowHeight="921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2" i="27" l="1"/>
  <c r="M36" i="27"/>
  <c r="M44" i="27"/>
  <c r="L51" i="19" l="1"/>
  <c r="L50" i="19"/>
  <c r="L51" i="21"/>
  <c r="L50" i="21"/>
  <c r="G56" i="27"/>
  <c r="F56" i="27"/>
  <c r="E56" i="27"/>
  <c r="D56" i="27"/>
  <c r="C56" i="27"/>
  <c r="G56" i="24"/>
  <c r="F56" i="24"/>
  <c r="E56" i="24"/>
  <c r="D56" i="24"/>
  <c r="C56" i="24"/>
  <c r="L51" i="24"/>
  <c r="L50" i="24"/>
  <c r="L49" i="24"/>
  <c r="L48" i="24"/>
  <c r="L47" i="24"/>
  <c r="L46" i="24"/>
  <c r="L45" i="24"/>
  <c r="M20" i="25"/>
  <c r="L51" i="27"/>
  <c r="L50" i="27"/>
  <c r="G56" i="25"/>
  <c r="F56" i="25"/>
  <c r="E56" i="25"/>
  <c r="D56" i="25"/>
  <c r="C56" i="25"/>
  <c r="G56" i="28"/>
  <c r="F56" i="28"/>
  <c r="E56" i="28"/>
  <c r="D56" i="28"/>
  <c r="C56" i="28"/>
  <c r="G56" i="26"/>
  <c r="F56" i="26"/>
  <c r="E56" i="26"/>
  <c r="D56" i="26"/>
  <c r="C56" i="26"/>
  <c r="L21" i="25"/>
  <c r="G56" i="23"/>
  <c r="F56" i="23"/>
  <c r="E56" i="23"/>
  <c r="D56" i="23"/>
  <c r="C56" i="23"/>
  <c r="G56" i="22"/>
  <c r="F56" i="22"/>
  <c r="E56" i="22"/>
  <c r="D56" i="22"/>
  <c r="C56" i="22"/>
  <c r="M20" i="22"/>
  <c r="G56" i="21"/>
  <c r="F56" i="21"/>
  <c r="E56" i="21"/>
  <c r="D56" i="21"/>
  <c r="C56" i="21" l="1"/>
  <c r="L52" i="21"/>
  <c r="M52" i="21"/>
  <c r="L45" i="21"/>
  <c r="L49" i="21"/>
  <c r="L48" i="21"/>
  <c r="L47" i="21"/>
  <c r="L46" i="21"/>
  <c r="G56" i="17"/>
  <c r="F56" i="17"/>
  <c r="E56" i="17"/>
  <c r="D56" i="17"/>
  <c r="C56" i="17"/>
  <c r="G56" i="18"/>
  <c r="F56" i="18"/>
  <c r="E56" i="18"/>
  <c r="D56" i="18"/>
  <c r="C56" i="18"/>
  <c r="G56" i="19"/>
  <c r="F56" i="19"/>
  <c r="E56" i="19"/>
  <c r="D56" i="19"/>
  <c r="C56" i="19"/>
  <c r="G56" i="20"/>
  <c r="F56" i="20"/>
  <c r="E56" i="20"/>
  <c r="D56" i="20"/>
  <c r="C56" i="20"/>
  <c r="M36" i="20"/>
  <c r="M52" i="19"/>
  <c r="M44" i="17"/>
  <c r="M36" i="17"/>
  <c r="H4" i="27" l="1"/>
  <c r="H4" i="26"/>
  <c r="L52" i="27" l="1"/>
  <c r="L49" i="27"/>
  <c r="L48" i="27"/>
  <c r="L47" i="27"/>
  <c r="L46" i="27"/>
  <c r="L45" i="27"/>
  <c r="M28" i="27"/>
  <c r="L52" i="24"/>
  <c r="L49" i="19"/>
  <c r="L43" i="21" l="1"/>
  <c r="L15" i="17"/>
  <c r="L23" i="17"/>
  <c r="L16" i="17"/>
  <c r="L33" i="17"/>
  <c r="L32" i="17"/>
  <c r="L31" i="17"/>
  <c r="L30" i="17"/>
  <c r="L25" i="17"/>
  <c r="L24" i="17"/>
  <c r="L22" i="17"/>
  <c r="L21" i="17"/>
  <c r="L17" i="17"/>
  <c r="L14" i="17"/>
  <c r="L13" i="17"/>
  <c r="H4" i="28"/>
  <c r="E53" i="17" l="1"/>
  <c r="D53" i="17"/>
  <c r="M20" i="17" s="1"/>
  <c r="C53" i="17"/>
  <c r="L22" i="23" l="1"/>
  <c r="L46" i="19"/>
  <c r="L23" i="18"/>
  <c r="L41" i="18"/>
  <c r="L48" i="19" l="1"/>
  <c r="L47" i="19"/>
  <c r="L45" i="19"/>
  <c r="B45" i="18"/>
  <c r="B43" i="18" s="1"/>
  <c r="B42" i="18" s="1"/>
  <c r="B41" i="18" s="1"/>
  <c r="B40" i="18" s="1"/>
  <c r="B39" i="18" s="1"/>
  <c r="B38" i="18" s="1"/>
  <c r="B37" i="18" s="1"/>
  <c r="B35" i="18" s="1"/>
  <c r="B34" i="18" s="1"/>
  <c r="B33" i="18" s="1"/>
  <c r="B32" i="18" s="1"/>
  <c r="B31" i="18" s="1"/>
  <c r="B30" i="18" s="1"/>
  <c r="B29" i="18" s="1"/>
  <c r="B27" i="18" s="1"/>
  <c r="B26" i="18" s="1"/>
  <c r="B25" i="18" s="1"/>
  <c r="B24" i="18" s="1"/>
  <c r="B23" i="18" s="1"/>
  <c r="B22" i="18" s="1"/>
  <c r="B21" i="18" s="1"/>
  <c r="L52" i="19" l="1"/>
  <c r="L13" i="27" l="1"/>
  <c r="L41" i="25"/>
  <c r="L17" i="20"/>
  <c r="A12" i="4" l="1"/>
  <c r="L13" i="26" l="1"/>
  <c r="M4" i="28" l="1"/>
  <c r="A23" i="4" s="1"/>
  <c r="M4" i="27"/>
  <c r="A22" i="4" s="1"/>
  <c r="B51" i="27" s="1"/>
  <c r="B50" i="27" s="1"/>
  <c r="B49" i="27" s="1"/>
  <c r="B48" i="27" s="1"/>
  <c r="B47" i="27" s="1"/>
  <c r="B46" i="27" s="1"/>
  <c r="B45" i="27" s="1"/>
  <c r="M4" i="26"/>
  <c r="A21" i="4" s="1"/>
  <c r="B51" i="26" s="1"/>
  <c r="B50" i="26" s="1"/>
  <c r="B49" i="26" s="1"/>
  <c r="B48" i="26" s="1"/>
  <c r="B47" i="26" s="1"/>
  <c r="B46" i="26" s="1"/>
  <c r="B45" i="26" s="1"/>
  <c r="M4" i="25"/>
  <c r="A20" i="4" s="1"/>
  <c r="B51" i="25" s="1"/>
  <c r="B50" i="25" s="1"/>
  <c r="B49" i="25" s="1"/>
  <c r="B48" i="25" s="1"/>
  <c r="B47" i="25" s="1"/>
  <c r="B46" i="25" s="1"/>
  <c r="M4" i="24"/>
  <c r="A19" i="4" s="1"/>
  <c r="B51" i="24" s="1"/>
  <c r="B50" i="24" s="1"/>
  <c r="B49" i="24" s="1"/>
  <c r="B48" i="24" s="1"/>
  <c r="B47" i="24" s="1"/>
  <c r="B46" i="24" s="1"/>
  <c r="B45" i="24" s="1"/>
  <c r="M4" i="23"/>
  <c r="A18" i="4" s="1"/>
  <c r="B51" i="23" s="1"/>
  <c r="B50" i="23" s="1"/>
  <c r="B49" i="23" s="1"/>
  <c r="B48" i="23" s="1"/>
  <c r="M4" i="22"/>
  <c r="A17" i="4" s="1"/>
  <c r="M4" i="21"/>
  <c r="A16" i="4" s="1"/>
  <c r="B51" i="21" s="1"/>
  <c r="B50" i="21" s="1"/>
  <c r="B49" i="21" s="1"/>
  <c r="B48" i="21" s="1"/>
  <c r="B47" i="21" s="1"/>
  <c r="B46" i="21" s="1"/>
  <c r="B45" i="21" s="1"/>
  <c r="M4" i="20"/>
  <c r="A15" i="4" s="1"/>
  <c r="B51" i="20" s="1"/>
  <c r="B50" i="20" s="1"/>
  <c r="B49" i="20" s="1"/>
  <c r="B48" i="20" s="1"/>
  <c r="B47" i="20" s="1"/>
  <c r="B46" i="20" s="1"/>
  <c r="M4" i="19"/>
  <c r="A14" i="4" s="1"/>
  <c r="B51" i="19" s="1"/>
  <c r="B50" i="19" s="1"/>
  <c r="B49" i="19" s="1"/>
  <c r="B48" i="19" s="1"/>
  <c r="B47" i="19" s="1"/>
  <c r="B46" i="19" s="1"/>
  <c r="B45" i="19" s="1"/>
  <c r="B43" i="19" s="1"/>
  <c r="M4" i="18"/>
  <c r="A13" i="4" s="1"/>
  <c r="B51" i="18" s="1"/>
  <c r="B50" i="18" s="1"/>
  <c r="B49" i="18" s="1"/>
  <c r="B51" i="28" l="1"/>
  <c r="B50" i="28" s="1"/>
  <c r="B49" i="28" s="1"/>
  <c r="B48" i="28" s="1"/>
  <c r="B47" i="28" s="1"/>
  <c r="B46" i="28" s="1"/>
  <c r="B45" i="17" l="1"/>
  <c r="D11" i="17"/>
  <c r="L14" i="26" l="1"/>
  <c r="L18" i="24" l="1"/>
  <c r="L17" i="24"/>
  <c r="L13" i="23" l="1"/>
  <c r="L13" i="21"/>
  <c r="L14" i="21"/>
  <c r="L15" i="21"/>
  <c r="L13" i="20"/>
  <c r="F11" i="17"/>
  <c r="F55" i="17" s="1"/>
  <c r="C11" i="17"/>
  <c r="A4" i="28" l="1"/>
  <c r="A4" i="27"/>
  <c r="A4" i="26"/>
  <c r="H4" i="25"/>
  <c r="A4" i="25"/>
  <c r="H4" i="24"/>
  <c r="M52" i="24" s="1"/>
  <c r="A4" i="24"/>
  <c r="A4" i="23"/>
  <c r="A4" i="22"/>
  <c r="H4" i="23"/>
  <c r="H4" i="22"/>
  <c r="H4" i="21"/>
  <c r="H4" i="20"/>
  <c r="H4" i="19"/>
  <c r="H4" i="18"/>
  <c r="L2" i="18"/>
  <c r="L2" i="19" s="1"/>
  <c r="L2" i="20" s="1"/>
  <c r="L2" i="21" s="1"/>
  <c r="L2" i="22" s="1"/>
  <c r="L2" i="23" s="1"/>
  <c r="L2" i="24" s="1"/>
  <c r="A4" i="21"/>
  <c r="A4" i="20"/>
  <c r="A4" i="19"/>
  <c r="A4" i="18"/>
  <c r="D53" i="27" l="1"/>
  <c r="D53" i="26"/>
  <c r="D53" i="20"/>
  <c r="C53" i="19"/>
  <c r="D53" i="19"/>
  <c r="C53" i="23"/>
  <c r="D53" i="23"/>
  <c r="C53" i="24"/>
  <c r="D53" i="24"/>
  <c r="D53" i="28"/>
  <c r="M44" i="28" s="1"/>
  <c r="C53" i="21"/>
  <c r="D53" i="21"/>
  <c r="D53" i="25"/>
  <c r="C53" i="18"/>
  <c r="D53" i="18"/>
  <c r="C53" i="22"/>
  <c r="D53" i="22"/>
  <c r="M20" i="20"/>
  <c r="C53" i="20"/>
  <c r="M44" i="19"/>
  <c r="L2" i="25"/>
  <c r="C53" i="25" s="1"/>
  <c r="M20" i="21"/>
  <c r="M20" i="18"/>
  <c r="M20" i="24"/>
  <c r="M20" i="27"/>
  <c r="L2" i="26" l="1"/>
  <c r="C53" i="26" s="1"/>
  <c r="M36" i="19"/>
  <c r="M28" i="19"/>
  <c r="M20" i="19"/>
  <c r="M44" i="20"/>
  <c r="M28" i="20"/>
  <c r="M44" i="21"/>
  <c r="M36" i="21"/>
  <c r="M28" i="21"/>
  <c r="M28" i="22"/>
  <c r="M36" i="22"/>
  <c r="M44" i="22"/>
  <c r="M44" i="23"/>
  <c r="M36" i="23"/>
  <c r="M28" i="23"/>
  <c r="M28" i="24"/>
  <c r="M36" i="24"/>
  <c r="M44" i="24"/>
  <c r="M44" i="25"/>
  <c r="M36" i="25"/>
  <c r="M44" i="26"/>
  <c r="M36" i="26"/>
  <c r="M28" i="26"/>
  <c r="M20" i="26"/>
  <c r="M36" i="28"/>
  <c r="M28" i="28"/>
  <c r="M20" i="28"/>
  <c r="M44" i="18"/>
  <c r="M36" i="18"/>
  <c r="M28" i="18"/>
  <c r="M28" i="17"/>
  <c r="L2" i="27" l="1"/>
  <c r="A60" i="28"/>
  <c r="L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L42" i="28"/>
  <c r="L41" i="28"/>
  <c r="L40" i="28"/>
  <c r="L39" i="28"/>
  <c r="L38" i="28"/>
  <c r="L37" i="28"/>
  <c r="L35" i="28"/>
  <c r="L34" i="28"/>
  <c r="L33" i="28"/>
  <c r="L32" i="28"/>
  <c r="L31" i="28"/>
  <c r="L30" i="28"/>
  <c r="L29" i="28"/>
  <c r="L27" i="28"/>
  <c r="L26" i="28"/>
  <c r="L25" i="28"/>
  <c r="L24" i="28"/>
  <c r="L23" i="28"/>
  <c r="L22" i="28"/>
  <c r="L21" i="28"/>
  <c r="L19" i="28"/>
  <c r="L18" i="28"/>
  <c r="L17" i="28"/>
  <c r="L16" i="28"/>
  <c r="L15" i="28"/>
  <c r="L14" i="28"/>
  <c r="L13" i="28"/>
  <c r="A60" i="27"/>
  <c r="L43" i="27"/>
  <c r="B43" i="27"/>
  <c r="B42" i="27" s="1"/>
  <c r="B41" i="27" s="1"/>
  <c r="B40" i="27" s="1"/>
  <c r="B39" i="27" s="1"/>
  <c r="B38" i="27" s="1"/>
  <c r="B37" i="27" s="1"/>
  <c r="B35" i="27" s="1"/>
  <c r="B34" i="27" s="1"/>
  <c r="B33" i="27" s="1"/>
  <c r="B32" i="27" s="1"/>
  <c r="B31" i="27" s="1"/>
  <c r="B30" i="27" s="1"/>
  <c r="L42" i="27"/>
  <c r="L41" i="27"/>
  <c r="L40" i="27"/>
  <c r="L39" i="27"/>
  <c r="L38" i="27"/>
  <c r="L37" i="27"/>
  <c r="L35" i="27"/>
  <c r="L34" i="27"/>
  <c r="L33" i="27"/>
  <c r="L32" i="27"/>
  <c r="L31" i="27"/>
  <c r="L30" i="27"/>
  <c r="L29" i="27"/>
  <c r="L27" i="27"/>
  <c r="L26" i="27"/>
  <c r="L25" i="27"/>
  <c r="L24" i="27"/>
  <c r="L23" i="27"/>
  <c r="L22" i="27"/>
  <c r="L21" i="27"/>
  <c r="L19" i="27"/>
  <c r="L18" i="27"/>
  <c r="L17" i="27"/>
  <c r="L16" i="27"/>
  <c r="L15" i="27"/>
  <c r="L14" i="27"/>
  <c r="A60" i="26"/>
  <c r="L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L42" i="26"/>
  <c r="L41" i="26"/>
  <c r="L40" i="26"/>
  <c r="L39" i="26"/>
  <c r="L38" i="26"/>
  <c r="L37" i="26"/>
  <c r="L35" i="26"/>
  <c r="L34" i="26"/>
  <c r="L33" i="26"/>
  <c r="L32" i="26"/>
  <c r="L31" i="26"/>
  <c r="L30" i="26"/>
  <c r="L29" i="26"/>
  <c r="L27" i="26"/>
  <c r="L26" i="26"/>
  <c r="L25" i="26"/>
  <c r="L24" i="26"/>
  <c r="L23" i="26"/>
  <c r="L22" i="26"/>
  <c r="L21" i="26"/>
  <c r="L19" i="26"/>
  <c r="L18" i="26"/>
  <c r="L17" i="26"/>
  <c r="L16" i="26"/>
  <c r="L15" i="26"/>
  <c r="A60" i="25"/>
  <c r="M28" i="25"/>
  <c r="L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L42" i="25"/>
  <c r="L40" i="25"/>
  <c r="L39" i="25"/>
  <c r="L38" i="25"/>
  <c r="L37" i="25"/>
  <c r="L35" i="25"/>
  <c r="L34" i="25"/>
  <c r="L33" i="25"/>
  <c r="L32" i="25"/>
  <c r="L31" i="25"/>
  <c r="L30" i="25"/>
  <c r="L29" i="25"/>
  <c r="L27" i="25"/>
  <c r="L26" i="25"/>
  <c r="L25" i="25"/>
  <c r="L24" i="25"/>
  <c r="L23" i="25"/>
  <c r="L22" i="25"/>
  <c r="L19" i="25"/>
  <c r="L18" i="25"/>
  <c r="L17" i="25"/>
  <c r="L16" i="25"/>
  <c r="L15" i="25"/>
  <c r="L14" i="25"/>
  <c r="L13" i="25"/>
  <c r="A60" i="24"/>
  <c r="L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L42" i="24"/>
  <c r="L41" i="24"/>
  <c r="L40" i="24"/>
  <c r="L39" i="24"/>
  <c r="L38" i="24"/>
  <c r="L37" i="24"/>
  <c r="L35" i="24"/>
  <c r="L34" i="24"/>
  <c r="L33" i="24"/>
  <c r="L32" i="24"/>
  <c r="L31" i="24"/>
  <c r="L30" i="24"/>
  <c r="L29" i="24"/>
  <c r="L27" i="24"/>
  <c r="L26" i="24"/>
  <c r="L25" i="24"/>
  <c r="L24" i="24"/>
  <c r="L23" i="24"/>
  <c r="L22" i="24"/>
  <c r="L21" i="24"/>
  <c r="L19" i="24"/>
  <c r="L16" i="24"/>
  <c r="L15" i="24"/>
  <c r="L14" i="24"/>
  <c r="L13" i="24"/>
  <c r="A60" i="23"/>
  <c r="L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B14" i="23" s="1"/>
  <c r="B13" i="23" s="1"/>
  <c r="L42" i="23"/>
  <c r="L41" i="23"/>
  <c r="L40" i="23"/>
  <c r="L39" i="23"/>
  <c r="L38" i="23"/>
  <c r="L37" i="23"/>
  <c r="L35" i="23"/>
  <c r="L34" i="23"/>
  <c r="L33" i="23"/>
  <c r="L32" i="23"/>
  <c r="L31" i="23"/>
  <c r="L30" i="23"/>
  <c r="L29" i="23"/>
  <c r="L27" i="23"/>
  <c r="L26" i="23"/>
  <c r="L25" i="23"/>
  <c r="L24" i="23"/>
  <c r="L23" i="23"/>
  <c r="L21" i="23"/>
  <c r="L19" i="23"/>
  <c r="L18" i="23"/>
  <c r="L17" i="23"/>
  <c r="L16" i="23"/>
  <c r="L15" i="23"/>
  <c r="L14" i="23"/>
  <c r="A60" i="22"/>
  <c r="L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L42" i="22"/>
  <c r="L41" i="22"/>
  <c r="L40" i="22"/>
  <c r="L39" i="22"/>
  <c r="L38" i="22"/>
  <c r="L37" i="22"/>
  <c r="L35" i="22"/>
  <c r="L34" i="22"/>
  <c r="L33" i="22"/>
  <c r="L32" i="22"/>
  <c r="L31" i="22"/>
  <c r="L30" i="22"/>
  <c r="L29" i="22"/>
  <c r="L27" i="22"/>
  <c r="L26" i="22"/>
  <c r="L25" i="22"/>
  <c r="L24" i="22"/>
  <c r="L23" i="22"/>
  <c r="L22" i="22"/>
  <c r="L21" i="22"/>
  <c r="L19" i="22"/>
  <c r="L18" i="22"/>
  <c r="L17" i="22"/>
  <c r="L16" i="22"/>
  <c r="L15" i="22"/>
  <c r="L14" i="22"/>
  <c r="L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L42" i="21"/>
  <c r="L41" i="21"/>
  <c r="L40" i="21"/>
  <c r="L39" i="21"/>
  <c r="L38" i="21"/>
  <c r="L37" i="21"/>
  <c r="L35" i="21"/>
  <c r="L34" i="21"/>
  <c r="L33" i="21"/>
  <c r="L32" i="21"/>
  <c r="L31" i="21"/>
  <c r="L30" i="21"/>
  <c r="L29" i="21"/>
  <c r="L27" i="21"/>
  <c r="L26" i="21"/>
  <c r="L25" i="21"/>
  <c r="L24" i="21"/>
  <c r="L23" i="21"/>
  <c r="L22" i="21"/>
  <c r="L21" i="21"/>
  <c r="L19" i="21"/>
  <c r="L18" i="21"/>
  <c r="L17" i="21"/>
  <c r="L16" i="21"/>
  <c r="B19" i="18"/>
  <c r="B18" i="18" s="1"/>
  <c r="B17" i="18" s="1"/>
  <c r="B16" i="18" s="1"/>
  <c r="B15" i="18" s="1"/>
  <c r="B14" i="18" s="1"/>
  <c r="B13" i="18" s="1"/>
  <c r="A60" i="20"/>
  <c r="L43" i="20"/>
  <c r="B43" i="20"/>
  <c r="B42" i="20" s="1"/>
  <c r="B41" i="20" s="1"/>
  <c r="B40" i="20" s="1"/>
  <c r="B39" i="20" s="1"/>
  <c r="B38" i="20" s="1"/>
  <c r="B37" i="20" s="1"/>
  <c r="B35" i="20" s="1"/>
  <c r="B34" i="20" s="1"/>
  <c r="B33" i="20" s="1"/>
  <c r="B32" i="20" s="1"/>
  <c r="B31" i="20" s="1"/>
  <c r="B30" i="20" s="1"/>
  <c r="B29" i="20" s="1"/>
  <c r="B27" i="20" s="1"/>
  <c r="B26" i="20" s="1"/>
  <c r="B25" i="20" s="1"/>
  <c r="B24" i="20" s="1"/>
  <c r="B23" i="20" s="1"/>
  <c r="B22" i="20" s="1"/>
  <c r="B21" i="20" s="1"/>
  <c r="B19" i="20" s="1"/>
  <c r="B18" i="20" s="1"/>
  <c r="B17" i="20" s="1"/>
  <c r="B16" i="20" s="1"/>
  <c r="B15" i="20" s="1"/>
  <c r="B14" i="20" s="1"/>
  <c r="B13" i="20" s="1"/>
  <c r="L42" i="20"/>
  <c r="L41" i="20"/>
  <c r="L40" i="20"/>
  <c r="L39" i="20"/>
  <c r="L38" i="20"/>
  <c r="L37" i="20"/>
  <c r="L35" i="20"/>
  <c r="L34" i="20"/>
  <c r="L33" i="20"/>
  <c r="L32" i="20"/>
  <c r="L31" i="20"/>
  <c r="L30" i="20"/>
  <c r="L29" i="20"/>
  <c r="L27" i="20"/>
  <c r="L26" i="20"/>
  <c r="L25" i="20"/>
  <c r="L24" i="20"/>
  <c r="L23" i="20"/>
  <c r="L22" i="20"/>
  <c r="L21" i="20"/>
  <c r="L19" i="20"/>
  <c r="L18" i="20"/>
  <c r="L16" i="20"/>
  <c r="L15" i="20"/>
  <c r="L14" i="20"/>
  <c r="A60" i="19"/>
  <c r="L43" i="19"/>
  <c r="L42" i="19"/>
  <c r="L41" i="19"/>
  <c r="L40" i="19"/>
  <c r="L39" i="19"/>
  <c r="L38" i="19"/>
  <c r="L37" i="19"/>
  <c r="L35" i="19"/>
  <c r="L34" i="19"/>
  <c r="L33" i="19"/>
  <c r="L32" i="19"/>
  <c r="L31" i="19"/>
  <c r="L30" i="19"/>
  <c r="L29" i="19"/>
  <c r="L27" i="19"/>
  <c r="L26" i="19"/>
  <c r="L25" i="19"/>
  <c r="L24" i="19"/>
  <c r="L23" i="19"/>
  <c r="L22" i="19"/>
  <c r="L21" i="19"/>
  <c r="L19" i="19"/>
  <c r="L18" i="19"/>
  <c r="L17" i="19"/>
  <c r="L16" i="19"/>
  <c r="L15" i="19"/>
  <c r="L14" i="19"/>
  <c r="L13" i="19"/>
  <c r="A60" i="18"/>
  <c r="L43" i="18"/>
  <c r="L42" i="18"/>
  <c r="L40" i="18"/>
  <c r="L39" i="18"/>
  <c r="L38" i="18"/>
  <c r="L37" i="18"/>
  <c r="L35" i="18"/>
  <c r="L34" i="18"/>
  <c r="L33" i="18"/>
  <c r="L32" i="18"/>
  <c r="L31" i="18"/>
  <c r="L30" i="18"/>
  <c r="L29" i="18"/>
  <c r="L27" i="18"/>
  <c r="L26" i="18"/>
  <c r="L25" i="18"/>
  <c r="L24" i="18"/>
  <c r="L22" i="18"/>
  <c r="L21" i="18"/>
  <c r="L19" i="18"/>
  <c r="L18" i="18"/>
  <c r="L17" i="18"/>
  <c r="L16" i="18"/>
  <c r="L15" i="18"/>
  <c r="L14" i="18"/>
  <c r="L13"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B16" i="17" s="1"/>
  <c r="B15" i="17" s="1"/>
  <c r="B14" i="17" s="1"/>
  <c r="B13" i="17" s="1"/>
  <c r="L43" i="17"/>
  <c r="L42" i="17"/>
  <c r="L41" i="17"/>
  <c r="L40" i="17"/>
  <c r="L39" i="17"/>
  <c r="L38" i="17"/>
  <c r="L37" i="17"/>
  <c r="L35" i="17"/>
  <c r="L34" i="17"/>
  <c r="L29" i="17"/>
  <c r="L27" i="17"/>
  <c r="L26" i="17"/>
  <c r="L19" i="17"/>
  <c r="L18" i="17"/>
  <c r="G11" i="17"/>
  <c r="G55" i="17" s="1"/>
  <c r="G57" i="17" s="1"/>
  <c r="G9" i="18" s="1"/>
  <c r="E11" i="17"/>
  <c r="B29" i="27" l="1"/>
  <c r="B27" i="27" s="1"/>
  <c r="B26" i="27" s="1"/>
  <c r="B25" i="27" s="1"/>
  <c r="B24" i="27" s="1"/>
  <c r="B23" i="27" s="1"/>
  <c r="B22" i="27" s="1"/>
  <c r="B21" i="27" s="1"/>
  <c r="B19" i="27" s="1"/>
  <c r="B18" i="27" s="1"/>
  <c r="B17" i="27" s="1"/>
  <c r="B16" i="27" s="1"/>
  <c r="B15" i="27" s="1"/>
  <c r="B14" i="27" s="1"/>
  <c r="B13" i="27" s="1"/>
  <c r="L20" i="26"/>
  <c r="L20" i="17"/>
  <c r="L2" i="28"/>
  <c r="C53" i="28" s="1"/>
  <c r="C53" i="27"/>
  <c r="L20" i="20"/>
  <c r="L20" i="21"/>
  <c r="L36" i="18"/>
  <c r="L20" i="24"/>
  <c r="L44" i="27"/>
  <c r="L44" i="25"/>
  <c r="L36" i="25"/>
  <c r="L36" i="24"/>
  <c r="L20" i="23"/>
  <c r="L36" i="21"/>
  <c r="L28" i="20"/>
  <c r="L36" i="19"/>
  <c r="M20" i="23"/>
  <c r="E55" i="17"/>
  <c r="E57" i="17" s="1"/>
  <c r="E9" i="18" s="1"/>
  <c r="E11" i="18" s="1"/>
  <c r="E55" i="18" s="1"/>
  <c r="D55" i="17"/>
  <c r="L28" i="27"/>
  <c r="L28" i="28"/>
  <c r="L44" i="28"/>
  <c r="L44" i="26"/>
  <c r="L28" i="26"/>
  <c r="L28" i="23"/>
  <c r="L20" i="22"/>
  <c r="L44" i="22"/>
  <c r="F57" i="17"/>
  <c r="F9" i="18" s="1"/>
  <c r="L28" i="19"/>
  <c r="L36" i="20"/>
  <c r="L28" i="22"/>
  <c r="L20" i="25"/>
  <c r="L20" i="27"/>
  <c r="L36" i="27"/>
  <c r="L20" i="28"/>
  <c r="L36" i="28"/>
  <c r="L28" i="18"/>
  <c r="L20" i="18"/>
  <c r="L20" i="19"/>
  <c r="L44" i="21"/>
  <c r="L44" i="24"/>
  <c r="L44" i="18"/>
  <c r="L44" i="19"/>
  <c r="L44" i="20"/>
  <c r="L28" i="21"/>
  <c r="L36" i="22"/>
  <c r="L28" i="24"/>
  <c r="L28" i="25"/>
  <c r="L36" i="26"/>
  <c r="L28" i="17"/>
  <c r="L44" i="23"/>
  <c r="L36" i="23"/>
  <c r="L44" i="17"/>
  <c r="L36" i="17"/>
  <c r="G11" i="18"/>
  <c r="G55" i="18" s="1"/>
  <c r="C55" i="17" l="1"/>
  <c r="C57" i="17" s="1"/>
  <c r="C9" i="18" s="1"/>
  <c r="C11" i="18" s="1"/>
  <c r="C55" i="18" s="1"/>
  <c r="C57" i="18" s="1"/>
  <c r="C9" i="19" s="1"/>
  <c r="G57" i="18"/>
  <c r="G9" i="19" s="1"/>
  <c r="E57" i="18"/>
  <c r="E9" i="19" s="1"/>
  <c r="E11" i="19" s="1"/>
  <c r="E55" i="19" s="1"/>
  <c r="E57" i="19" s="1"/>
  <c r="F11" i="18"/>
  <c r="F55" i="18" s="1"/>
  <c r="D57" i="17"/>
  <c r="D9" i="18" s="1"/>
  <c r="D11" i="18" s="1"/>
  <c r="D55" i="18" s="1"/>
  <c r="E9" i="20" l="1"/>
  <c r="E11" i="20" s="1"/>
  <c r="E55" i="20" s="1"/>
  <c r="E57" i="20" s="1"/>
  <c r="G11" i="19"/>
  <c r="G55" i="19" s="1"/>
  <c r="G57" i="19" s="1"/>
  <c r="G9" i="20" s="1"/>
  <c r="F57" i="18"/>
  <c r="F9" i="19" s="1"/>
  <c r="C11" i="19"/>
  <c r="C55" i="19" s="1"/>
  <c r="C57" i="19" s="1"/>
  <c r="C9" i="20" s="1"/>
  <c r="C11" i="20" l="1"/>
  <c r="C55" i="20" s="1"/>
  <c r="C57" i="20" s="1"/>
  <c r="C9" i="21" s="1"/>
  <c r="G11" i="20"/>
  <c r="G55" i="20" s="1"/>
  <c r="G57" i="20" s="1"/>
  <c r="G9" i="21" s="1"/>
  <c r="E9" i="21"/>
  <c r="F11" i="19"/>
  <c r="F55" i="19" s="1"/>
  <c r="F57" i="19" s="1"/>
  <c r="F9" i="20" s="1"/>
  <c r="F11" i="20" s="1"/>
  <c r="F55" i="20" s="1"/>
  <c r="F57" i="20" s="1"/>
  <c r="D57" i="18"/>
  <c r="D9" i="19" s="1"/>
  <c r="D11" i="19" s="1"/>
  <c r="D55" i="19" s="1"/>
  <c r="D57" i="19" s="1"/>
  <c r="C11" i="21" l="1"/>
  <c r="C55" i="21" s="1"/>
  <c r="G11" i="21"/>
  <c r="G55" i="21" s="1"/>
  <c r="G57" i="21" s="1"/>
  <c r="G9" i="22" s="1"/>
  <c r="E11" i="21"/>
  <c r="E55" i="21" s="1"/>
  <c r="E57" i="21" s="1"/>
  <c r="E9" i="22" s="1"/>
  <c r="E11" i="22" s="1"/>
  <c r="E55" i="22" s="1"/>
  <c r="E57" i="22" s="1"/>
  <c r="E9" i="23" s="1"/>
  <c r="F9" i="21"/>
  <c r="F11" i="21" s="1"/>
  <c r="F55" i="21" s="1"/>
  <c r="F57" i="21" s="1"/>
  <c r="D9" i="20"/>
  <c r="D11" i="20" s="1"/>
  <c r="D55" i="20" s="1"/>
  <c r="D57" i="20" s="1"/>
  <c r="G11" i="22" l="1"/>
  <c r="G55" i="22" s="1"/>
  <c r="G57" i="22" s="1"/>
  <c r="G9" i="23" s="1"/>
  <c r="E11" i="23"/>
  <c r="E55" i="23" s="1"/>
  <c r="E57" i="23" s="1"/>
  <c r="E9" i="24" s="1"/>
  <c r="E11" i="24" s="1"/>
  <c r="E55" i="24" s="1"/>
  <c r="D9" i="21"/>
  <c r="D11" i="21" s="1"/>
  <c r="D55" i="21" s="1"/>
  <c r="D57" i="21" s="1"/>
  <c r="F9" i="22"/>
  <c r="F11" i="22" s="1"/>
  <c r="F55" i="22" s="1"/>
  <c r="F57" i="22" s="1"/>
  <c r="E57" i="24" l="1"/>
  <c r="E9" i="25" s="1"/>
  <c r="E11" i="25" s="1"/>
  <c r="E55" i="25" s="1"/>
  <c r="E57" i="25" s="1"/>
  <c r="E9" i="26" s="1"/>
  <c r="G11" i="23"/>
  <c r="G55" i="23" s="1"/>
  <c r="G57" i="23" s="1"/>
  <c r="G9" i="24" s="1"/>
  <c r="D9" i="22"/>
  <c r="F9" i="23"/>
  <c r="F11" i="23" s="1"/>
  <c r="F55" i="23" s="1"/>
  <c r="F57" i="23" s="1"/>
  <c r="G11" i="24" l="1"/>
  <c r="G55" i="24" s="1"/>
  <c r="D11" i="22"/>
  <c r="D55" i="22" s="1"/>
  <c r="D57" i="22" s="1"/>
  <c r="D9" i="23" s="1"/>
  <c r="F9" i="24"/>
  <c r="F11" i="24" s="1"/>
  <c r="F55" i="24" s="1"/>
  <c r="F57" i="24" s="1"/>
  <c r="E11" i="26"/>
  <c r="E55" i="26" s="1"/>
  <c r="E57" i="26" s="1"/>
  <c r="E9" i="27" s="1"/>
  <c r="G57" i="24" l="1"/>
  <c r="G9" i="25" s="1"/>
  <c r="G11" i="25" s="1"/>
  <c r="G55" i="25" s="1"/>
  <c r="G57" i="25" s="1"/>
  <c r="G9" i="26" s="1"/>
  <c r="D11" i="23"/>
  <c r="D55" i="23" s="1"/>
  <c r="D57" i="23" s="1"/>
  <c r="D9" i="24" s="1"/>
  <c r="D11" i="24" s="1"/>
  <c r="D55" i="24" s="1"/>
  <c r="F9" i="25"/>
  <c r="F11" i="25" s="1"/>
  <c r="F55" i="25" s="1"/>
  <c r="F57" i="25" s="1"/>
  <c r="E11" i="27"/>
  <c r="E55" i="27" s="1"/>
  <c r="E57" i="27" s="1"/>
  <c r="E9" i="28" s="1"/>
  <c r="D57" i="24" l="1"/>
  <c r="D9" i="25" s="1"/>
  <c r="D11" i="25" s="1"/>
  <c r="D55" i="25" s="1"/>
  <c r="D57" i="25" s="1"/>
  <c r="D9" i="26" s="1"/>
  <c r="D11" i="26" s="1"/>
  <c r="D55" i="26" s="1"/>
  <c r="D57" i="26" s="1"/>
  <c r="D9" i="27" s="1"/>
  <c r="D11" i="27" s="1"/>
  <c r="D55" i="27" s="1"/>
  <c r="D57" i="27" s="1"/>
  <c r="G11" i="26"/>
  <c r="G55" i="26" s="1"/>
  <c r="G57" i="26" s="1"/>
  <c r="G9" i="27" s="1"/>
  <c r="F9" i="26"/>
  <c r="F11" i="26" s="1"/>
  <c r="F55" i="26" s="1"/>
  <c r="F57" i="26" s="1"/>
  <c r="E11" i="28"/>
  <c r="E55" i="28" s="1"/>
  <c r="E57" i="28" s="1"/>
  <c r="G11" i="27" l="1"/>
  <c r="G55" i="27" s="1"/>
  <c r="G57" i="27" s="1"/>
  <c r="G9" i="28" s="1"/>
  <c r="D9" i="28"/>
  <c r="D11" i="28" s="1"/>
  <c r="D55" i="28" s="1"/>
  <c r="D57" i="28" s="1"/>
  <c r="F9" i="27"/>
  <c r="F11" i="27" s="1"/>
  <c r="F55" i="27" s="1"/>
  <c r="F57" i="27" s="1"/>
  <c r="G11" i="28" l="1"/>
  <c r="G55" i="28" s="1"/>
  <c r="G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<sst xmlns="http://schemas.openxmlformats.org/spreadsheetml/2006/main" count="1565" uniqueCount="239">
  <si>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</si>
  <si>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</si>
  <si>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</si>
  <si>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</si>
  <si>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</si>
  <si>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</si>
  <si>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</si>
  <si>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</si>
  <si>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</si>
  <si>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</si>
  <si>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</si>
  <si>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</si>
  <si>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</si>
  <si>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</si>
  <si>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</si>
  <si>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</si>
  <si>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</si>
  <si>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</si>
  <si>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</si>
  <si>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</si>
  <si>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</si>
  <si>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</si>
  <si>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</si>
  <si>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</si>
  <si>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</si>
  <si>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</si>
  <si>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</si>
  <si>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</si>
  <si>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</si>
  <si>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</si>
  <si>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</si>
  <si>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</si>
  <si>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</si>
  <si>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</si>
  <si>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</si>
  <si>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</si>
  <si>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</si>
  <si>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</si>
  <si>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</si>
  <si>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</si>
  <si>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</si>
  <si>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</si>
  <si>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</si>
  <si>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</si>
  <si>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</si>
  <si>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</si>
  <si>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</si>
  <si>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</si>
  <si>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</si>
  <si>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</si>
  <si>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</si>
  <si>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</si>
  <si>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</si>
  <si>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</si>
  <si>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</si>
  <si>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</si>
  <si>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</si>
  <si>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</si>
  <si>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r>
      <t>Negative Leave?</t>
    </r>
    <r>
      <rPr>
        <sz val="9"/>
        <rFont val="Arial"/>
        <family val="2"/>
      </rPr>
      <t xml:space="preserve"> - If you have a negative leave balance for any category of leave at the end of the month, the negative leave will be displayed as #####.   BEACON will not allow you to go negative and you will have to code this as leave without pay (code 9400). </t>
    </r>
    <r>
      <rPr>
        <b/>
        <sz val="9"/>
        <color indexed="10"/>
        <rFont val="Arial"/>
        <family val="2"/>
      </rPr>
      <t xml:space="preserve">If you have negative leave, DO NOT type over the  ######. NOTE it in the comments column and code 9400 (leave without pay) in BEACON for any negative balance.  Once you have entered the leave without pay in BEACON, you can clear out the ###### and enter 0.00.  Your beginning balance for the following month will be 0.00. </t>
    </r>
  </si>
  <si>
    <r>
      <t>Total Hours Worked is Wrong</t>
    </r>
    <r>
      <rPr>
        <sz val="9"/>
        <color theme="1"/>
        <rFont val="Arial"/>
        <family val="2"/>
      </rPr>
      <t xml:space="preserve"> - Make sure the AM or PM in columns H - K is correct</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</si>
  <si>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</si>
  <si>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</si>
  <si>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</si>
  <si>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</si>
  <si>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</si>
  <si>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</si>
  <si>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</si>
  <si>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</si>
  <si>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</si>
  <si>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</si>
  <si>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</si>
  <si>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</si>
  <si>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</si>
  <si>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</si>
  <si>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</si>
  <si>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</si>
  <si>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</si>
  <si>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</si>
  <si>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</si>
  <si>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</si>
  <si>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</si>
  <si>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</si>
  <si>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</si>
  <si>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</si>
  <si>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</si>
  <si>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</si>
  <si>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</si>
  <si>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</si>
  <si>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</si>
  <si>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</si>
  <si>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</si>
  <si>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</si>
  <si>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</si>
  <si>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</si>
  <si>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</si>
  <si>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</si>
  <si>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</si>
  <si>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</si>
  <si>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</si>
  <si>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The information on this timesheet is for your personal use.                                               
</t>
    </r>
    <r>
      <rPr>
        <b/>
        <sz val="9"/>
        <color rgb="FFFF0000"/>
        <rFont val="Arial"/>
        <family val="2"/>
      </rPr>
      <t xml:space="preserve">This timesheet does not interact with BEACON, the official system of record.                                           </t>
    </r>
  </si>
  <si>
    <r>
      <t xml:space="preserve">Section II to be completed daily by employees eligible under FLSA for overtime.                                                                                                                                
 </t>
    </r>
    <r>
      <rPr>
        <b/>
        <sz val="8"/>
        <color rgb="FFFF0000"/>
        <rFont val="Arial"/>
        <family val="2"/>
      </rPr>
      <t>To calculate, enter time using the following format:   0:00 AM or 0:00 PM</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</si>
  <si>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</si>
  <si>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</si>
  <si>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The information on this timesheet is for your personal use.                                                                       
</t>
    </r>
    <r>
      <rPr>
        <b/>
        <sz val="9"/>
        <color rgb="FFFF0000"/>
        <rFont val="Arial"/>
        <family val="2"/>
      </rPr>
      <t xml:space="preserve">This timesheet does not interact with BEACON, the official system of record.                                           </t>
    </r>
  </si>
  <si>
    <r>
      <t xml:space="preserve">Section II to be completed daily by employees eligible under FLSA for overtime.                                                                                                                                
</t>
    </r>
    <r>
      <rPr>
        <b/>
        <sz val="8"/>
        <color rgb="FFFF0000"/>
        <rFont val="Arial"/>
        <family val="2"/>
      </rPr>
      <t>To calculate, enter time using the following format:   0:00 AM or 0:00 PM</t>
    </r>
  </si>
  <si>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A-G4 and enter your name.</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</si>
  <si>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</si>
  <si>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G56; the worksheet automatically calculates and enters the Total Leave Taken This Month and the Ending Balance.</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</si>
  <si>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</si>
  <si>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</si>
  <si>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</si>
  <si>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</si>
  <si>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</si>
  <si>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</si>
  <si>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r>
      <t>Comments</t>
    </r>
    <r>
      <rPr>
        <sz val="9"/>
        <rFont val="Arial"/>
        <family val="2"/>
      </rPr>
      <t xml:space="preserve">: CELLS M13 - M51 may be used for comments, such as Codes for Other Leave, comments about why you were absent, etc. </t>
    </r>
  </si>
  <si>
    <t>REMINDER -The Excel timesheet is now in decimals.  You can enter the amounts correctly into BEACON from the timesheet. Please go to the Minutes to Decimals worksheet for a conversion chart of minutes to decimals.  For example, 15 minutes should be entered as .25 in BEACON and on the timesheet in Section 1.</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</si>
  <si>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</si>
  <si>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</si>
  <si>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</si>
  <si>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</si>
  <si>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G11;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</si>
  <si>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G51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</si>
  <si>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</si>
  <si>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</si>
  <si>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</si>
  <si>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</si>
  <si>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</si>
  <si>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</si>
  <si>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</si>
  <si>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</si>
  <si>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</si>
  <si>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</si>
  <si>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</si>
  <si>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</si>
  <si>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</si>
  <si>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</si>
  <si>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</si>
  <si>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</si>
  <si>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</si>
  <si>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</si>
  <si>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Table To Calculate Dates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</si>
  <si>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</si>
  <si>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</si>
  <si>
    <r>
      <rPr>
        <b/>
        <sz val="8"/>
        <rFont val="Arial"/>
        <family val="2"/>
      </rPr>
      <t>DO</t>
    </r>
    <r>
      <rPr>
        <sz val="8"/>
        <rFont val="Arial"/>
        <family val="2"/>
      </rPr>
      <t xml:space="preserve"> enter leave taken for October 31st here.</t>
    </r>
  </si>
  <si>
    <r>
      <t xml:space="preserve">Do </t>
    </r>
    <r>
      <rPr>
        <b/>
        <sz val="8"/>
        <rFont val="Arial"/>
        <family val="2"/>
      </rPr>
      <t>NOT</t>
    </r>
    <r>
      <rPr>
        <sz val="8"/>
        <rFont val="Arial"/>
        <family val="2"/>
      </rPr>
      <t xml:space="preserve"> enter time worked for October 31st here</t>
    </r>
  </si>
  <si>
    <r>
      <rPr>
        <b/>
        <sz val="8"/>
        <rFont val="Arial"/>
        <family val="2"/>
      </rPr>
      <t>DO</t>
    </r>
    <r>
      <rPr>
        <sz val="8"/>
        <rFont val="Arial"/>
        <family val="2"/>
      </rPr>
      <t xml:space="preserve"> enter time worked for October 31st here.</t>
    </r>
  </si>
  <si>
    <r>
      <t xml:space="preserve">Do </t>
    </r>
    <r>
      <rPr>
        <b/>
        <sz val="8"/>
        <rFont val="Arial"/>
        <family val="2"/>
      </rPr>
      <t>NOT</t>
    </r>
    <r>
      <rPr>
        <sz val="8"/>
        <rFont val="Arial"/>
        <family val="2"/>
      </rPr>
      <t xml:space="preserve"> enter leave taken October 31st here.</t>
    </r>
  </si>
  <si>
    <r>
      <t xml:space="preserve">Need Help?  </t>
    </r>
    <r>
      <rPr>
        <sz val="9"/>
        <rFont val="Arial"/>
        <family val="2"/>
      </rPr>
      <t>Call Debbie Tant at 919-890-1124 or E-mail at Debbie.S.Tant@nccourts.org</t>
    </r>
  </si>
  <si>
    <r>
      <rPr>
        <b/>
        <sz val="8"/>
        <rFont val="Arial"/>
        <family val="2"/>
      </rPr>
      <t>DO</t>
    </r>
    <r>
      <rPr>
        <sz val="8"/>
        <rFont val="Arial"/>
        <family val="2"/>
      </rPr>
      <t xml:space="preserve"> enter leave taken for January 30th here.</t>
    </r>
  </si>
  <si>
    <r>
      <rPr>
        <b/>
        <sz val="8"/>
        <rFont val="Arial"/>
        <family val="2"/>
      </rPr>
      <t>DO</t>
    </r>
    <r>
      <rPr>
        <sz val="8"/>
        <rFont val="Arial"/>
        <family val="2"/>
      </rPr>
      <t xml:space="preserve"> enter leave taken for January 31st here.</t>
    </r>
  </si>
  <si>
    <r>
      <t xml:space="preserve">Do </t>
    </r>
    <r>
      <rPr>
        <b/>
        <sz val="8"/>
        <rFont val="Arial"/>
        <family val="2"/>
      </rPr>
      <t>NOT</t>
    </r>
    <r>
      <rPr>
        <sz val="8"/>
        <rFont val="Arial"/>
        <family val="2"/>
      </rPr>
      <t xml:space="preserve"> enter time worked for Janaury 30th  here.</t>
    </r>
  </si>
  <si>
    <r>
      <t xml:space="preserve">Do </t>
    </r>
    <r>
      <rPr>
        <b/>
        <sz val="8"/>
        <rFont val="Arial"/>
        <family val="2"/>
      </rPr>
      <t>NOT</t>
    </r>
    <r>
      <rPr>
        <sz val="8"/>
        <rFont val="Arial"/>
        <family val="2"/>
      </rPr>
      <t xml:space="preserve"> enter time worked for Janaury 31st  here.</t>
    </r>
  </si>
  <si>
    <r>
      <rPr>
        <b/>
        <sz val="8"/>
        <rFont val="Arial"/>
        <family val="2"/>
      </rPr>
      <t>DO</t>
    </r>
    <r>
      <rPr>
        <sz val="8"/>
        <rFont val="Arial"/>
        <family val="2"/>
      </rPr>
      <t xml:space="preserve"> enter leave taken for February 27th here.</t>
    </r>
  </si>
  <si>
    <r>
      <rPr>
        <b/>
        <sz val="8"/>
        <rFont val="Arial"/>
        <family val="2"/>
      </rPr>
      <t>DO</t>
    </r>
    <r>
      <rPr>
        <sz val="8"/>
        <rFont val="Arial"/>
        <family val="2"/>
      </rPr>
      <t xml:space="preserve"> enter leave taken for February 28th here.</t>
    </r>
  </si>
  <si>
    <r>
      <t xml:space="preserve">Do </t>
    </r>
    <r>
      <rPr>
        <b/>
        <sz val="8"/>
        <rFont val="Arial"/>
        <family val="2"/>
      </rPr>
      <t>NOT</t>
    </r>
    <r>
      <rPr>
        <sz val="8"/>
        <rFont val="Arial"/>
        <family val="2"/>
      </rPr>
      <t xml:space="preserve"> enter time worked for February 27th  here.</t>
    </r>
  </si>
  <si>
    <r>
      <t xml:space="preserve">Do </t>
    </r>
    <r>
      <rPr>
        <b/>
        <sz val="8"/>
        <rFont val="Arial"/>
        <family val="2"/>
      </rPr>
      <t>NOT</t>
    </r>
    <r>
      <rPr>
        <sz val="8"/>
        <rFont val="Arial"/>
        <family val="2"/>
      </rPr>
      <t xml:space="preserve"> enter time worked for February 28th  here.</t>
    </r>
  </si>
  <si>
    <r>
      <t>Do</t>
    </r>
    <r>
      <rPr>
        <b/>
        <sz val="8"/>
        <rFont val="Arial"/>
        <family val="2"/>
      </rPr>
      <t xml:space="preserve"> NOT</t>
    </r>
    <r>
      <rPr>
        <sz val="8"/>
        <rFont val="Arial"/>
        <family val="2"/>
      </rPr>
      <t xml:space="preserve"> enter leave taken January 30th on this month's sheet.</t>
    </r>
  </si>
  <si>
    <r>
      <t>Do</t>
    </r>
    <r>
      <rPr>
        <b/>
        <sz val="8"/>
        <rFont val="Arial"/>
        <family val="2"/>
      </rPr>
      <t xml:space="preserve"> NOT</t>
    </r>
    <r>
      <rPr>
        <sz val="8"/>
        <rFont val="Arial"/>
        <family val="2"/>
      </rPr>
      <t xml:space="preserve"> enter leave taken January 31st on this month's sheet.</t>
    </r>
  </si>
  <si>
    <t>Enter time worked for January 30th here.</t>
  </si>
  <si>
    <t>Enter time worked for January 31st here.</t>
  </si>
  <si>
    <t>Enter time worked for February 27th  here.</t>
  </si>
  <si>
    <t>Enter time worked for February 28th  here.</t>
  </si>
  <si>
    <r>
      <rPr>
        <b/>
        <sz val="8"/>
        <rFont val="Arial"/>
        <family val="2"/>
      </rPr>
      <t>DO</t>
    </r>
    <r>
      <rPr>
        <sz val="8"/>
        <rFont val="Arial"/>
        <family val="2"/>
      </rPr>
      <t xml:space="preserve"> </t>
    </r>
    <r>
      <rPr>
        <b/>
        <sz val="8"/>
        <rFont val="Arial"/>
        <family val="2"/>
      </rPr>
      <t>NOT</t>
    </r>
    <r>
      <rPr>
        <sz val="8"/>
        <rFont val="Arial"/>
        <family val="2"/>
      </rPr>
      <t xml:space="preserve"> enter leave taken for February 27th here.</t>
    </r>
  </si>
  <si>
    <r>
      <rPr>
        <b/>
        <sz val="8"/>
        <rFont val="Arial"/>
        <family val="2"/>
      </rPr>
      <t>DO NOT</t>
    </r>
    <r>
      <rPr>
        <sz val="8"/>
        <rFont val="Arial"/>
        <family val="2"/>
      </rPr>
      <t xml:space="preserve"> enter leave taken for February 28th here.</t>
    </r>
  </si>
  <si>
    <r>
      <rPr>
        <b/>
        <sz val="8"/>
        <rFont val="Arial"/>
        <family val="2"/>
      </rPr>
      <t>DO</t>
    </r>
    <r>
      <rPr>
        <sz val="8"/>
        <rFont val="Arial"/>
        <family val="2"/>
      </rPr>
      <t xml:space="preserve"> enter leave taken for July 31st here.</t>
    </r>
  </si>
  <si>
    <r>
      <rPr>
        <b/>
        <sz val="8"/>
        <rFont val="Arial"/>
        <family val="2"/>
      </rPr>
      <t>DO</t>
    </r>
    <r>
      <rPr>
        <sz val="8"/>
        <rFont val="Arial"/>
        <family val="2"/>
      </rPr>
      <t xml:space="preserve"> </t>
    </r>
    <r>
      <rPr>
        <b/>
        <sz val="8"/>
        <rFont val="Arial"/>
        <family val="2"/>
      </rPr>
      <t xml:space="preserve">NOT </t>
    </r>
    <r>
      <rPr>
        <sz val="8"/>
        <rFont val="Arial"/>
        <family val="2"/>
      </rPr>
      <t>enter leave taken for July 31st here.</t>
    </r>
  </si>
  <si>
    <r>
      <rPr>
        <b/>
        <sz val="8"/>
        <rFont val="Arial"/>
        <family val="2"/>
      </rPr>
      <t>DO</t>
    </r>
    <r>
      <rPr>
        <sz val="8"/>
        <rFont val="Arial"/>
        <family val="2"/>
      </rPr>
      <t xml:space="preserve"> enter time worked for July 31st here.</t>
    </r>
  </si>
  <si>
    <r>
      <t xml:space="preserve">Do </t>
    </r>
    <r>
      <rPr>
        <b/>
        <sz val="8"/>
        <rFont val="Arial"/>
        <family val="2"/>
      </rPr>
      <t>NOT</t>
    </r>
    <r>
      <rPr>
        <sz val="8"/>
        <rFont val="Arial"/>
        <family val="2"/>
      </rPr>
      <t xml:space="preserve"> enter time worked for October 30th here</t>
    </r>
  </si>
  <si>
    <r>
      <rPr>
        <b/>
        <sz val="8"/>
        <rFont val="Arial"/>
        <family val="2"/>
      </rPr>
      <t>DO</t>
    </r>
    <r>
      <rPr>
        <sz val="8"/>
        <rFont val="Arial"/>
        <family val="2"/>
      </rPr>
      <t xml:space="preserve"> enter leave taken for October 30th here.</t>
    </r>
  </si>
  <si>
    <r>
      <t xml:space="preserve">Do </t>
    </r>
    <r>
      <rPr>
        <b/>
        <sz val="8"/>
        <rFont val="Arial"/>
        <family val="2"/>
      </rPr>
      <t>NOT</t>
    </r>
    <r>
      <rPr>
        <sz val="8"/>
        <rFont val="Arial"/>
        <family val="2"/>
      </rPr>
      <t xml:space="preserve"> enter leave taken October 30th here.</t>
    </r>
  </si>
  <si>
    <r>
      <rPr>
        <b/>
        <sz val="8"/>
        <rFont val="Arial"/>
        <family val="2"/>
      </rPr>
      <t>DO</t>
    </r>
    <r>
      <rPr>
        <sz val="8"/>
        <rFont val="Arial"/>
        <family val="2"/>
      </rPr>
      <t xml:space="preserve"> enter time worked for October 30th here.</t>
    </r>
  </si>
  <si>
    <r>
      <t xml:space="preserve">Do </t>
    </r>
    <r>
      <rPr>
        <b/>
        <sz val="8"/>
        <rFont val="Arial"/>
        <family val="2"/>
      </rPr>
      <t>NOT</t>
    </r>
    <r>
      <rPr>
        <sz val="8"/>
        <rFont val="Arial"/>
        <family val="2"/>
      </rPr>
      <t xml:space="preserve"> enter time worked for July 31st  here.</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</si>
  <si>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</si>
  <si>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</si>
  <si>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</si>
  <si>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Accrual occurs in BEACON </t>
    </r>
    <r>
      <rPr>
        <b/>
        <sz val="8"/>
        <color rgb="FFFF0000"/>
        <rFont val="Arial"/>
        <family val="2"/>
      </rPr>
      <t>AFTER</t>
    </r>
    <r>
      <rPr>
        <b/>
        <sz val="8"/>
        <rFont val="Arial"/>
        <family val="2"/>
      </rPr>
      <t xml:space="preserve"> 50% of the month has been achieved.  For positive time employees, this occurs the day </t>
    </r>
    <r>
      <rPr>
        <b/>
        <sz val="8"/>
        <color rgb="FFFF0000"/>
        <rFont val="Arial"/>
        <family val="2"/>
      </rPr>
      <t>AFTER</t>
    </r>
    <r>
      <rPr>
        <b/>
        <sz val="8"/>
        <rFont val="Arial"/>
        <family val="2"/>
      </rPr>
      <t xml:space="preserve"> time has been entered, released </t>
    </r>
    <r>
      <rPr>
        <b/>
        <sz val="8"/>
        <color rgb="FFFF0000"/>
        <rFont val="Arial"/>
        <family val="2"/>
      </rPr>
      <t>AND</t>
    </r>
    <r>
      <rPr>
        <b/>
        <sz val="8"/>
        <rFont val="Arial"/>
        <family val="2"/>
      </rPr>
      <t xml:space="preserve"> approved in BEACON by the supervisor for 50% of the month.</t>
    </r>
  </si>
  <si>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</si>
  <si>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L13 - L51;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</si>
  <si>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</si>
  <si>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Hours Worked Per Week:  (January only) </t>
    </r>
    <r>
      <rPr>
        <sz val="9"/>
        <rFont val="Arial"/>
        <family val="2"/>
      </rPr>
      <t xml:space="preserve">Go to CELL H-J4.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H-J4.  If your Hours Worked Per Week are not listed on the TABLE tab, please contact Debbie Tant for further help.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</si>
  <si>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</si>
  <si>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</si>
  <si>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t>Target Hours: When the Target Hours from column M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</si>
  <si>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rPr>
        <b/>
        <sz val="8"/>
        <rFont val="Arial"/>
        <family val="2"/>
      </rPr>
      <t>DO</t>
    </r>
    <r>
      <rPr>
        <sz val="8"/>
        <rFont val="Arial"/>
        <family val="2"/>
      </rPr>
      <t xml:space="preserve"> enter leave taken for January 29th here.</t>
    </r>
  </si>
  <si>
    <r>
      <t xml:space="preserve">Do </t>
    </r>
    <r>
      <rPr>
        <b/>
        <sz val="8"/>
        <rFont val="Arial"/>
        <family val="2"/>
      </rPr>
      <t>NOT</t>
    </r>
    <r>
      <rPr>
        <sz val="8"/>
        <rFont val="Arial"/>
        <family val="2"/>
      </rPr>
      <t xml:space="preserve"> enter time worked for Janaury 29th  here.</t>
    </r>
  </si>
  <si>
    <t>Rev. 12/18</t>
  </si>
  <si>
    <t>Enter time worked for January 29th  here.</t>
  </si>
  <si>
    <r>
      <t>Do</t>
    </r>
    <r>
      <rPr>
        <b/>
        <sz val="8"/>
        <rFont val="Arial"/>
        <family val="2"/>
      </rPr>
      <t xml:space="preserve"> NOT</t>
    </r>
    <r>
      <rPr>
        <sz val="8"/>
        <rFont val="Arial"/>
        <family val="2"/>
      </rPr>
      <t xml:space="preserve"> enter leave taken January 29th on this month's sheet.</t>
    </r>
  </si>
  <si>
    <r>
      <rPr>
        <b/>
        <sz val="8"/>
        <rFont val="Arial"/>
        <family val="2"/>
      </rPr>
      <t>DO</t>
    </r>
    <r>
      <rPr>
        <sz val="8"/>
        <rFont val="Arial"/>
        <family val="2"/>
      </rPr>
      <t xml:space="preserve"> enter leave taken for February 26th here.</t>
    </r>
  </si>
  <si>
    <r>
      <t xml:space="preserve">Do </t>
    </r>
    <r>
      <rPr>
        <b/>
        <sz val="8"/>
        <rFont val="Arial"/>
        <family val="2"/>
      </rPr>
      <t>NOT</t>
    </r>
    <r>
      <rPr>
        <sz val="8"/>
        <rFont val="Arial"/>
        <family val="2"/>
      </rPr>
      <t xml:space="preserve"> enter time worked for February 26th  here.</t>
    </r>
  </si>
  <si>
    <t>Enter time worked for February 26th  here.</t>
  </si>
  <si>
    <r>
      <rPr>
        <b/>
        <sz val="8"/>
        <rFont val="Arial"/>
        <family val="2"/>
      </rPr>
      <t>DO</t>
    </r>
    <r>
      <rPr>
        <sz val="8"/>
        <rFont val="Arial"/>
        <family val="2"/>
      </rPr>
      <t xml:space="preserve"> </t>
    </r>
    <r>
      <rPr>
        <b/>
        <sz val="8"/>
        <rFont val="Arial"/>
        <family val="2"/>
      </rPr>
      <t>NOT</t>
    </r>
    <r>
      <rPr>
        <sz val="8"/>
        <rFont val="Arial"/>
        <family val="2"/>
      </rPr>
      <t xml:space="preserve"> enter leave taken for February 26th here.</t>
    </r>
  </si>
  <si>
    <r>
      <rPr>
        <b/>
        <sz val="8"/>
        <rFont val="Arial"/>
        <family val="2"/>
      </rPr>
      <t>DO</t>
    </r>
    <r>
      <rPr>
        <sz val="8"/>
        <rFont val="Arial"/>
        <family val="2"/>
      </rPr>
      <t xml:space="preserve"> enter leave taken for April 30th here.</t>
    </r>
  </si>
  <si>
    <r>
      <t xml:space="preserve">Do </t>
    </r>
    <r>
      <rPr>
        <b/>
        <sz val="8"/>
        <rFont val="Arial"/>
        <family val="2"/>
      </rPr>
      <t>NOT</t>
    </r>
    <r>
      <rPr>
        <sz val="8"/>
        <rFont val="Arial"/>
        <family val="2"/>
      </rPr>
      <t xml:space="preserve"> enter time worked for April 30th  here.</t>
    </r>
  </si>
  <si>
    <t>Enter time worked for April 30th  here.</t>
  </si>
  <si>
    <r>
      <t>Do</t>
    </r>
    <r>
      <rPr>
        <b/>
        <sz val="8"/>
        <rFont val="Arial"/>
        <family val="2"/>
      </rPr>
      <t xml:space="preserve"> NOT</t>
    </r>
    <r>
      <rPr>
        <sz val="8"/>
        <rFont val="Arial"/>
        <family val="2"/>
      </rPr>
      <t xml:space="preserve"> enter leave taken April 30th on this month's sheet.</t>
    </r>
  </si>
  <si>
    <r>
      <rPr>
        <b/>
        <sz val="8"/>
        <rFont val="Arial"/>
        <family val="2"/>
      </rPr>
      <t>DO</t>
    </r>
    <r>
      <rPr>
        <sz val="8"/>
        <rFont val="Arial"/>
        <family val="2"/>
      </rPr>
      <t xml:space="preserve"> enter leave taken for July 30th here.</t>
    </r>
  </si>
  <si>
    <r>
      <t xml:space="preserve">Do </t>
    </r>
    <r>
      <rPr>
        <b/>
        <sz val="8"/>
        <rFont val="Arial"/>
        <family val="2"/>
      </rPr>
      <t>NOT</t>
    </r>
    <r>
      <rPr>
        <sz val="8"/>
        <rFont val="Arial"/>
        <family val="2"/>
      </rPr>
      <t xml:space="preserve"> enter time worked for July 30th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</si>
  <si>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July 30th here.</t>
    </r>
  </si>
  <si>
    <r>
      <rPr>
        <b/>
        <sz val="8"/>
        <rFont val="Arial"/>
        <family val="2"/>
      </rPr>
      <t>DO</t>
    </r>
    <r>
      <rPr>
        <sz val="8"/>
        <rFont val="Arial"/>
        <family val="2"/>
      </rPr>
      <t xml:space="preserve"> enter time worked for July 30th here.</t>
    </r>
  </si>
  <si>
    <r>
      <rPr>
        <b/>
        <sz val="8"/>
        <rFont val="Arial"/>
        <family val="2"/>
      </rPr>
      <t>DO</t>
    </r>
    <r>
      <rPr>
        <sz val="8"/>
        <rFont val="Arial"/>
        <family val="2"/>
      </rPr>
      <t xml:space="preserve"> enter leave taken for October 29th here.</t>
    </r>
  </si>
  <si>
    <r>
      <t xml:space="preserve">Do </t>
    </r>
    <r>
      <rPr>
        <b/>
        <sz val="8"/>
        <rFont val="Arial"/>
        <family val="2"/>
      </rPr>
      <t>NOT</t>
    </r>
    <r>
      <rPr>
        <sz val="8"/>
        <rFont val="Arial"/>
        <family val="2"/>
      </rPr>
      <t xml:space="preserve"> enter time worked for October 29th here</t>
    </r>
  </si>
  <si>
    <r>
      <t xml:space="preserve">Do </t>
    </r>
    <r>
      <rPr>
        <b/>
        <sz val="8"/>
        <rFont val="Arial"/>
        <family val="2"/>
      </rPr>
      <t>NOT</t>
    </r>
    <r>
      <rPr>
        <sz val="8"/>
        <rFont val="Arial"/>
        <family val="2"/>
      </rPr>
      <t xml:space="preserve"> enter leave taken October 29th here.</t>
    </r>
  </si>
  <si>
    <r>
      <rPr>
        <b/>
        <sz val="8"/>
        <rFont val="Arial"/>
        <family val="2"/>
      </rPr>
      <t>DO</t>
    </r>
    <r>
      <rPr>
        <sz val="8"/>
        <rFont val="Arial"/>
        <family val="2"/>
      </rPr>
      <t xml:space="preserve"> enter time worked for October 29th here.</t>
    </r>
  </si>
  <si>
    <r>
      <rPr>
        <b/>
        <sz val="8"/>
        <rFont val="Arial"/>
        <family val="2"/>
      </rPr>
      <t>DO</t>
    </r>
    <r>
      <rPr>
        <sz val="8"/>
        <rFont val="Arial"/>
        <family val="2"/>
      </rPr>
      <t xml:space="preserve"> enter leave taken for December 31st here.</t>
    </r>
  </si>
  <si>
    <r>
      <rPr>
        <b/>
        <sz val="8"/>
        <rFont val="Arial"/>
        <family val="2"/>
      </rPr>
      <t>DO</t>
    </r>
    <r>
      <rPr>
        <sz val="8"/>
        <rFont val="Arial"/>
        <family val="2"/>
      </rPr>
      <t xml:space="preserve"> enter them on </t>
    </r>
    <r>
      <rPr>
        <b/>
        <sz val="8"/>
        <rFont val="Arial"/>
        <family val="2"/>
      </rPr>
      <t>next</t>
    </r>
    <r>
      <rPr>
        <sz val="8"/>
        <rFont val="Arial"/>
        <family val="2"/>
      </rPr>
      <t xml:space="preserve"> year's timesheet.</t>
    </r>
  </si>
  <si>
    <r>
      <t xml:space="preserve">Do </t>
    </r>
    <r>
      <rPr>
        <b/>
        <sz val="8"/>
        <rFont val="Arial"/>
        <family val="2"/>
      </rPr>
      <t>NOT</t>
    </r>
    <r>
      <rPr>
        <sz val="8"/>
        <rFont val="Arial"/>
        <family val="2"/>
      </rPr>
      <t xml:space="preserve"> enter time worked for December 31st here</t>
    </r>
  </si>
  <si>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L-M2 (top right corner of worksheet) and enter your Length of Service (Months of Aggregate State Service).
If you do not know your Length of Service, refer to your BEACON Time Statement for the Period of December 1, 2018 - December 31, 2018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</si>
  <si>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r>
      <t>Balance Forward</t>
    </r>
    <r>
      <rPr>
        <sz val="9"/>
        <color theme="1"/>
        <rFont val="Arial"/>
        <family val="2"/>
      </rPr>
      <t xml:space="preserve">: </t>
    </r>
    <r>
      <rPr>
        <sz val="9"/>
        <rFont val="Arial"/>
        <family val="2"/>
      </rPr>
      <t xml:space="preserve"> </t>
    </r>
    <r>
      <rPr>
        <b/>
        <sz val="9"/>
        <rFont val="Arial"/>
        <family val="2"/>
      </rPr>
      <t>(January only)</t>
    </r>
    <r>
      <rPr>
        <i/>
        <sz val="9"/>
        <rFont val="Arial"/>
        <family val="2"/>
      </rPr>
      <t xml:space="preserve"> </t>
    </r>
    <r>
      <rPr>
        <sz val="9"/>
        <color theme="1"/>
        <rFont val="Arial"/>
        <family val="2"/>
      </rPr>
      <t xml:space="preserve">Go to CELLS C9 - G9 and </t>
    </r>
    <r>
      <rPr>
        <b/>
        <sz val="9"/>
        <color theme="1"/>
        <rFont val="Arial"/>
        <family val="2"/>
      </rPr>
      <t>ENTER</t>
    </r>
    <r>
      <rPr>
        <sz val="9"/>
        <color theme="1"/>
        <rFont val="Arial"/>
        <family val="2"/>
      </rPr>
      <t xml:space="preserve"> Balance Forward amounts in decimals from your December 2018 regular time record or December 2018 ending balance from the BEACON Time Statement. Example  - Enter 81 hours and 20 minutes as  81.33.  It will not be necessary to do this for February -  December because these worksheets contain a formula to pick up the balance from the previous month.  </t>
    </r>
    <r>
      <rPr>
        <b/>
        <sz val="9"/>
        <rFont val="Arial"/>
        <family val="2"/>
      </rPr>
      <t xml:space="preserve">NOTE:  If you are a full-time employee and your vacation balance on December 31, 2018 was over 240 hours, you must subtract the hours over 240 and add them to your sick leave balance on your January worksheet.   If you are a part-time employee you will need to prorate the amount. </t>
    </r>
  </si>
  <si>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</si>
  <si>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r>
      <t>SPECIAL BONUS  LEAVE FY 18 and SPECIAL BONUS LEAVE FY 19</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</si>
  <si>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r>
      <rPr>
        <b/>
        <sz val="8"/>
        <rFont val="Arial"/>
        <family val="2"/>
      </rPr>
      <t>DO</t>
    </r>
    <r>
      <rPr>
        <sz val="8"/>
        <rFont val="Arial"/>
        <family val="2"/>
      </rPr>
      <t xml:space="preserve"> enter time worked for Dec 31, 2018 here.</t>
    </r>
  </si>
  <si>
    <r>
      <t xml:space="preserve">Do </t>
    </r>
    <r>
      <rPr>
        <b/>
        <sz val="8"/>
        <rFont val="Arial"/>
        <family val="2"/>
      </rPr>
      <t>NOT</t>
    </r>
    <r>
      <rPr>
        <sz val="8"/>
        <rFont val="Arial"/>
        <family val="2"/>
      </rPr>
      <t xml:space="preserve"> enter leave taken Dec. 31, 2018 on this month's sheet.</t>
    </r>
  </si>
  <si>
    <r>
      <rPr>
        <b/>
        <sz val="8"/>
        <rFont val="Arial"/>
        <family val="2"/>
      </rPr>
      <t>DO</t>
    </r>
    <r>
      <rPr>
        <sz val="8"/>
        <rFont val="Arial"/>
        <family val="2"/>
      </rPr>
      <t xml:space="preserve"> enter leave taken for January 28th here.</t>
    </r>
  </si>
  <si>
    <r>
      <t xml:space="preserve">Do </t>
    </r>
    <r>
      <rPr>
        <b/>
        <sz val="8"/>
        <rFont val="Arial"/>
        <family val="2"/>
      </rPr>
      <t>NOT</t>
    </r>
    <r>
      <rPr>
        <sz val="8"/>
        <rFont val="Arial"/>
        <family val="2"/>
      </rPr>
      <t xml:space="preserve"> enter time worked for Janaury 28th  here.</t>
    </r>
  </si>
  <si>
    <r>
      <rPr>
        <b/>
        <sz val="8"/>
        <rFont val="Arial"/>
        <family val="2"/>
      </rPr>
      <t>DO</t>
    </r>
    <r>
      <rPr>
        <sz val="8"/>
        <rFont val="Arial"/>
        <family val="2"/>
      </rPr>
      <t xml:space="preserve"> enter leave taken for February 25th here.</t>
    </r>
  </si>
  <si>
    <r>
      <t xml:space="preserve">Do </t>
    </r>
    <r>
      <rPr>
        <b/>
        <sz val="8"/>
        <rFont val="Arial"/>
        <family val="2"/>
      </rPr>
      <t>NOT</t>
    </r>
    <r>
      <rPr>
        <sz val="8"/>
        <rFont val="Arial"/>
        <family val="2"/>
      </rPr>
      <t xml:space="preserve"> enter time worked for February 25th  here.</t>
    </r>
  </si>
  <si>
    <r>
      <t>Do</t>
    </r>
    <r>
      <rPr>
        <b/>
        <sz val="8"/>
        <rFont val="Arial"/>
        <family val="2"/>
      </rPr>
      <t xml:space="preserve"> NOT</t>
    </r>
    <r>
      <rPr>
        <sz val="8"/>
        <rFont val="Arial"/>
        <family val="2"/>
      </rPr>
      <t xml:space="preserve"> enter leave taken January 28th on this month's sheet.</t>
    </r>
  </si>
  <si>
    <t>Enter time worked for January 28th  here.</t>
  </si>
  <si>
    <r>
      <rPr>
        <b/>
        <sz val="8"/>
        <rFont val="Arial"/>
        <family val="2"/>
      </rPr>
      <t>DO</t>
    </r>
    <r>
      <rPr>
        <sz val="8"/>
        <rFont val="Arial"/>
        <family val="2"/>
      </rPr>
      <t xml:space="preserve"> </t>
    </r>
    <r>
      <rPr>
        <b/>
        <sz val="8"/>
        <rFont val="Arial"/>
        <family val="2"/>
      </rPr>
      <t>NOT</t>
    </r>
    <r>
      <rPr>
        <sz val="8"/>
        <rFont val="Arial"/>
        <family val="2"/>
      </rPr>
      <t xml:space="preserve"> enter leave taken for February 25th here.</t>
    </r>
  </si>
  <si>
    <t>Enter time worked for February 25th  here.</t>
  </si>
  <si>
    <r>
      <rPr>
        <b/>
        <sz val="8"/>
        <rFont val="Arial"/>
        <family val="2"/>
      </rPr>
      <t>DO</t>
    </r>
    <r>
      <rPr>
        <sz val="8"/>
        <rFont val="Arial"/>
        <family val="2"/>
      </rPr>
      <t xml:space="preserve"> enter leave taken for April 29th here.</t>
    </r>
  </si>
  <si>
    <r>
      <t xml:space="preserve">Do </t>
    </r>
    <r>
      <rPr>
        <b/>
        <sz val="8"/>
        <rFont val="Arial"/>
        <family val="2"/>
      </rPr>
      <t>NOT</t>
    </r>
    <r>
      <rPr>
        <sz val="8"/>
        <rFont val="Arial"/>
        <family val="2"/>
      </rPr>
      <t xml:space="preserve"> enter time worked for April 29th  here.</t>
    </r>
  </si>
  <si>
    <r>
      <t>Do</t>
    </r>
    <r>
      <rPr>
        <b/>
        <sz val="8"/>
        <rFont val="Arial"/>
        <family val="2"/>
      </rPr>
      <t xml:space="preserve"> NOT</t>
    </r>
    <r>
      <rPr>
        <sz val="8"/>
        <rFont val="Arial"/>
        <family val="2"/>
      </rPr>
      <t xml:space="preserve"> enter leave taken April 29th on this month's sheet.</t>
    </r>
  </si>
  <si>
    <t>Enter time worked for April 29th  here.</t>
  </si>
  <si>
    <r>
      <rPr>
        <b/>
        <sz val="8"/>
        <rFont val="Arial"/>
        <family val="2"/>
      </rPr>
      <t>DO</t>
    </r>
    <r>
      <rPr>
        <sz val="8"/>
        <rFont val="Arial"/>
        <family val="2"/>
      </rPr>
      <t xml:space="preserve"> enter leave taken for July 29th here.</t>
    </r>
  </si>
  <si>
    <r>
      <t xml:space="preserve">Do </t>
    </r>
    <r>
      <rPr>
        <b/>
        <sz val="8"/>
        <rFont val="Arial"/>
        <family val="2"/>
      </rPr>
      <t>NOT</t>
    </r>
    <r>
      <rPr>
        <sz val="8"/>
        <rFont val="Arial"/>
        <family val="2"/>
      </rPr>
      <t xml:space="preserve"> enter time worked for July 29th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</si>
  <si>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July 29th here.</t>
    </r>
  </si>
  <si>
    <r>
      <rPr>
        <b/>
        <sz val="8"/>
        <rFont val="Arial"/>
        <family val="2"/>
      </rPr>
      <t>DO</t>
    </r>
    <r>
      <rPr>
        <sz val="8"/>
        <rFont val="Arial"/>
        <family val="2"/>
      </rPr>
      <t xml:space="preserve"> enter time worked for July 29th here.</t>
    </r>
  </si>
  <si>
    <r>
      <rPr>
        <b/>
        <sz val="8"/>
        <rFont val="Arial"/>
        <family val="2"/>
      </rPr>
      <t>DO</t>
    </r>
    <r>
      <rPr>
        <sz val="8"/>
        <rFont val="Arial"/>
        <family val="2"/>
      </rPr>
      <t xml:space="preserve"> enter leave taken for October 28th here.</t>
    </r>
  </si>
  <si>
    <r>
      <t xml:space="preserve">Do </t>
    </r>
    <r>
      <rPr>
        <b/>
        <sz val="8"/>
        <rFont val="Arial"/>
        <family val="2"/>
      </rPr>
      <t>NOT</t>
    </r>
    <r>
      <rPr>
        <sz val="8"/>
        <rFont val="Arial"/>
        <family val="2"/>
      </rPr>
      <t xml:space="preserve"> enter time worked for October 28th here</t>
    </r>
  </si>
  <si>
    <r>
      <t xml:space="preserve">Do </t>
    </r>
    <r>
      <rPr>
        <b/>
        <sz val="8"/>
        <rFont val="Arial"/>
        <family val="2"/>
      </rPr>
      <t>NOT</t>
    </r>
    <r>
      <rPr>
        <sz val="8"/>
        <rFont val="Arial"/>
        <family val="2"/>
      </rPr>
      <t xml:space="preserve"> enter leave taken October 28th here.</t>
    </r>
  </si>
  <si>
    <r>
      <rPr>
        <b/>
        <sz val="8"/>
        <rFont val="Arial"/>
        <family val="2"/>
      </rPr>
      <t>DO</t>
    </r>
    <r>
      <rPr>
        <sz val="8"/>
        <rFont val="Arial"/>
        <family val="2"/>
      </rPr>
      <t xml:space="preserve"> enter time worked for October 28th here.</t>
    </r>
  </si>
  <si>
    <r>
      <rPr>
        <b/>
        <sz val="8"/>
        <rFont val="Arial"/>
        <family val="2"/>
      </rPr>
      <t>DO</t>
    </r>
    <r>
      <rPr>
        <sz val="8"/>
        <rFont val="Arial"/>
        <family val="2"/>
      </rPr>
      <t xml:space="preserve"> enter leave taken for December 30th here.</t>
    </r>
  </si>
  <si>
    <r>
      <t xml:space="preserve">Do </t>
    </r>
    <r>
      <rPr>
        <b/>
        <sz val="8"/>
        <rFont val="Arial"/>
        <family val="2"/>
      </rPr>
      <t>NOT</t>
    </r>
    <r>
      <rPr>
        <sz val="8"/>
        <rFont val="Arial"/>
        <family val="2"/>
      </rPr>
      <t xml:space="preserve"> enter time worked for December 30th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</si>
  <si>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30th here</t>
    </r>
  </si>
  <si>
    <r>
      <rPr>
        <b/>
        <sz val="8"/>
        <rFont val="Arial"/>
        <family val="2"/>
      </rPr>
      <t>DO</t>
    </r>
    <r>
      <rPr>
        <sz val="8"/>
        <rFont val="Arial"/>
        <family val="2"/>
      </rPr>
      <t xml:space="preserve"> enter time worked for September 30th here.</t>
    </r>
  </si>
  <si>
    <r>
      <t xml:space="preserve">Do </t>
    </r>
    <r>
      <rPr>
        <b/>
        <sz val="8"/>
        <rFont val="Arial"/>
        <family val="2"/>
      </rPr>
      <t>NOT</t>
    </r>
    <r>
      <rPr>
        <sz val="8"/>
        <rFont val="Arial"/>
        <family val="2"/>
      </rPr>
      <t xml:space="preserve"> enter time worked for September 30th  here.</t>
    </r>
  </si>
  <si>
    <r>
      <rPr>
        <b/>
        <sz val="8"/>
        <rFont val="Arial"/>
        <family val="2"/>
      </rPr>
      <t>DO</t>
    </r>
    <r>
      <rPr>
        <sz val="8"/>
        <rFont val="Arial"/>
        <family val="2"/>
      </rPr>
      <t xml:space="preserve"> enter leave taken for September 30th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</si>
</sst>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 \ \ \ "/>
    <numFmt numFmtId="165" formatCode="d"/>
  </numFmts>
  <fonts count="31"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i/>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
      <sz val="1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19">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5" xfId="0" applyFont="1" applyFill="1" applyBorder="1" applyAlignment="1">
      <alignment vertical="top" wrapText="1"/>
    </xf>
    <xf numFmtId="0" fontId="1" fillId="13" borderId="52" xfId="0" applyFont="1" applyFill="1" applyBorder="1" applyAlignment="1">
      <alignment vertical="top" wrapText="1"/>
    </xf>
    <xf numFmtId="0" fontId="3" fillId="0" borderId="29" xfId="0" applyFont="1" applyFill="1" applyBorder="1" applyAlignment="1">
      <alignment horizontal="center" wrapText="1"/>
    </xf>
    <xf numFmtId="0" fontId="3" fillId="0" borderId="50" xfId="0" applyFont="1" applyFill="1" applyBorder="1" applyAlignment="1">
      <alignment horizontal="center" wrapText="1"/>
    </xf>
    <xf numFmtId="0" fontId="1" fillId="13" borderId="54" xfId="0" applyFont="1" applyFill="1" applyBorder="1" applyAlignment="1">
      <alignment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27" fillId="14" borderId="29" xfId="0" applyFont="1" applyFill="1" applyBorder="1" applyAlignment="1">
      <alignment horizontal="center" vertical="top" wrapText="1"/>
    </xf>
    <xf numFmtId="0" fontId="27" fillId="14" borderId="50" xfId="0" applyFont="1" applyFill="1" applyBorder="1" applyAlignment="1">
      <alignment horizontal="center" vertical="top" wrapText="1"/>
    </xf>
    <xf numFmtId="0" fontId="27" fillId="0" borderId="29" xfId="0" applyFont="1" applyFill="1" applyBorder="1" applyAlignment="1">
      <alignment horizontal="center" vertical="top" wrapText="1"/>
    </xf>
    <xf numFmtId="0" fontId="27" fillId="0" borderId="50" xfId="0" applyFont="1" applyFill="1" applyBorder="1" applyAlignment="1">
      <alignment horizontal="center" vertical="top" wrapText="1"/>
    </xf>
    <xf numFmtId="0" fontId="27" fillId="14" borderId="32" xfId="0" applyFont="1" applyFill="1" applyBorder="1" applyAlignment="1">
      <alignment horizontal="center" vertical="top" wrapText="1"/>
    </xf>
    <xf numFmtId="0" fontId="27" fillId="14" borderId="51"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14" borderId="30" xfId="0" applyFont="1" applyFill="1" applyBorder="1" applyAlignment="1">
      <alignment horizontal="center" vertical="top" wrapText="1"/>
    </xf>
    <xf numFmtId="0" fontId="27" fillId="0" borderId="33" xfId="0" applyFont="1" applyFill="1" applyBorder="1" applyAlignment="1">
      <alignment horizontal="center" vertical="top" wrapText="1"/>
    </xf>
    <xf numFmtId="0" fontId="27" fillId="0" borderId="51" xfId="0" applyFont="1" applyFill="1" applyBorder="1" applyAlignment="1">
      <alignment horizontal="center" vertical="top" wrapText="1"/>
    </xf>
    <xf numFmtId="0" fontId="27" fillId="14" borderId="33"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14" borderId="31" xfId="0" applyFont="1" applyFill="1" applyBorder="1" applyAlignment="1">
      <alignment horizontal="center" vertical="top" wrapText="1"/>
    </xf>
    <xf numFmtId="0" fontId="27" fillId="0" borderId="34"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5"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5"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3" xfId="0" applyNumberFormat="1" applyFont="1" applyFill="1" applyBorder="1" applyProtection="1">
      <protection locked="0"/>
    </xf>
    <xf numFmtId="18" fontId="5" fillId="10" borderId="22" xfId="0" applyNumberFormat="1" applyFont="1" applyFill="1" applyBorder="1" applyProtection="1">
      <protection locked="0"/>
    </xf>
    <xf numFmtId="0" fontId="2" fillId="0" borderId="56"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7"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8" fillId="0" borderId="17" xfId="0" applyNumberFormat="1" applyFont="1" applyBorder="1" applyProtection="1">
      <protection locked="0"/>
    </xf>
    <xf numFmtId="2" fontId="2" fillId="9" borderId="56"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1"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6"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6"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7" xfId="0" applyNumberFormat="1" applyFont="1" applyFill="1" applyBorder="1" applyProtection="1"/>
    <xf numFmtId="0" fontId="5" fillId="1" borderId="6" xfId="0" applyFont="1" applyFill="1" applyBorder="1" applyProtection="1">
      <protection locked="0"/>
    </xf>
    <xf numFmtId="0" fontId="22" fillId="0" borderId="9" xfId="0" applyFont="1" applyBorder="1" applyProtection="1">
      <protection locked="0"/>
    </xf>
    <xf numFmtId="0" fontId="22" fillId="0" borderId="35"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18" fontId="5" fillId="0" borderId="16" xfId="0" applyNumberFormat="1" applyFont="1" applyBorder="1" applyProtection="1">
      <protection locked="0"/>
    </xf>
    <xf numFmtId="0" fontId="0" fillId="0" borderId="17" xfId="0" applyBorder="1" applyAlignment="1" applyProtection="1">
      <protection locked="0"/>
    </xf>
    <xf numFmtId="0" fontId="0" fillId="0" borderId="45"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3"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8" xfId="0" applyNumberFormat="1" applyFont="1" applyFill="1" applyBorder="1" applyProtection="1">
      <protection locked="0"/>
    </xf>
    <xf numFmtId="18" fontId="5" fillId="10" borderId="48" xfId="0" applyNumberFormat="1" applyFont="1" applyFill="1" applyBorder="1" applyProtection="1">
      <protection locked="0"/>
    </xf>
    <xf numFmtId="2" fontId="5" fillId="10" borderId="42" xfId="0" applyNumberFormat="1" applyFont="1" applyFill="1" applyBorder="1" applyAlignment="1" applyProtection="1"/>
    <xf numFmtId="2" fontId="5" fillId="10" borderId="39" xfId="0" applyNumberFormat="1" applyFont="1" applyFill="1" applyBorder="1" applyAlignment="1" applyProtection="1"/>
    <xf numFmtId="0" fontId="0" fillId="0" borderId="0" xfId="0" applyProtection="1">
      <protection locked="0"/>
    </xf>
    <xf numFmtId="0" fontId="5" fillId="1" borderId="25"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5"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4" xfId="0" applyFont="1" applyBorder="1" applyAlignment="1" applyProtection="1">
      <alignment horizontal="center"/>
      <protection locked="0"/>
    </xf>
    <xf numFmtId="0" fontId="23"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1"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2" fontId="5" fillId="10" borderId="15"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2" fontId="2" fillId="9" borderId="37" xfId="0" applyNumberFormat="1" applyFont="1" applyFill="1" applyBorder="1" applyProtection="1">
      <protection locked="0"/>
    </xf>
    <xf numFmtId="0" fontId="2" fillId="9" borderId="35"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8"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2" xfId="0" applyNumberFormat="1" applyFont="1" applyFill="1" applyBorder="1" applyProtection="1">
      <protection locked="0"/>
    </xf>
    <xf numFmtId="4" fontId="5" fillId="0"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1" fillId="3" borderId="17" xfId="0" applyFont="1" applyFill="1" applyBorder="1" applyAlignment="1" applyProtection="1">
      <alignment wrapText="1"/>
      <protection locked="0"/>
    </xf>
    <xf numFmtId="0" fontId="21"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1" fillId="3" borderId="17" xfId="0" applyFont="1" applyFill="1" applyBorder="1" applyProtection="1">
      <protection locked="0"/>
    </xf>
    <xf numFmtId="0" fontId="21"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0" fontId="30" fillId="2" borderId="3" xfId="0" applyFont="1" applyFill="1" applyBorder="1" applyAlignment="1" applyProtection="1">
      <alignment horizontal="left"/>
      <protection locked="0"/>
    </xf>
    <xf numFmtId="0" fontId="30" fillId="2" borderId="5" xfId="0" applyFont="1" applyFill="1" applyBorder="1" applyAlignment="1" applyProtection="1">
      <alignment horizontal="center"/>
      <protection locked="0"/>
    </xf>
    <xf numFmtId="14" fontId="30" fillId="2" borderId="20" xfId="0" applyNumberFormat="1"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30" fillId="2" borderId="25" xfId="0" applyFont="1" applyFill="1" applyBorder="1" applyAlignment="1" applyProtection="1">
      <alignment horizontal="center"/>
      <protection locked="0"/>
    </xf>
    <xf numFmtId="14" fontId="30" fillId="2" borderId="6"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5" xfId="0" applyNumberFormat="1" applyFont="1" applyFill="1" applyBorder="1" applyAlignment="1" applyProtection="1">
      <alignment horizontal="center" vertical="center"/>
      <protection locked="0"/>
    </xf>
    <xf numFmtId="2" fontId="5" fillId="2" borderId="15" xfId="0" applyNumberFormat="1" applyFont="1" applyFill="1" applyBorder="1" applyAlignment="1" applyProtection="1">
      <protection locked="0"/>
    </xf>
    <xf numFmtId="2" fontId="2" fillId="2" borderId="23" xfId="0" applyNumberFormat="1" applyFont="1" applyFill="1" applyBorder="1" applyAlignment="1" applyProtection="1">
      <protection locked="0"/>
    </xf>
    <xf numFmtId="2" fontId="2" fillId="9" borderId="56"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2" fontId="2" fillId="2" borderId="24" xfId="0" applyNumberFormat="1" applyFont="1" applyFill="1" applyBorder="1" applyAlignment="1" applyProtection="1">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5"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2" fillId="9" borderId="23" xfId="0" applyNumberFormat="1" applyFont="1" applyFill="1" applyBorder="1" applyAlignment="1" applyProtection="1"/>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2" fontId="5" fillId="9" borderId="23" xfId="0" applyNumberFormat="1" applyFont="1" applyFill="1" applyBorder="1" applyAlignment="1" applyProtection="1"/>
    <xf numFmtId="2" fontId="5" fillId="2" borderId="23" xfId="0" applyNumberFormat="1" applyFont="1" applyFill="1" applyBorder="1" applyAlignment="1" applyProtection="1">
      <protection locked="0"/>
    </xf>
    <xf numFmtId="2" fontId="2" fillId="0" borderId="37" xfId="0" applyNumberFormat="1" applyFont="1" applyFill="1" applyBorder="1" applyProtection="1"/>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7" xfId="0" applyNumberFormat="1" applyFont="1" applyBorder="1" applyAlignment="1" applyProtection="1">
      <alignment horizontal="right"/>
      <protection locked="0"/>
    </xf>
    <xf numFmtId="18" fontId="5" fillId="0" borderId="35"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2" fontId="5" fillId="10" borderId="4" xfId="0" applyNumberFormat="1" applyFont="1" applyFill="1" applyBorder="1" applyAlignment="1" applyProtection="1">
      <protection locked="0"/>
    </xf>
    <xf numFmtId="2" fontId="5" fillId="2" borderId="7" xfId="0" applyNumberFormat="1" applyFont="1" applyFill="1" applyBorder="1" applyAlignment="1" applyProtection="1">
      <protection locked="0"/>
    </xf>
    <xf numFmtId="165" fontId="29"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 fontId="5" fillId="7" borderId="2" xfId="0" applyNumberFormat="1" applyFont="1" applyFill="1" applyBorder="1" applyAlignment="1" applyProtection="1">
      <alignment horizontal="center"/>
      <protection hidden="1"/>
    </xf>
    <xf numFmtId="1" fontId="5" fillId="9" borderId="2" xfId="0" applyNumberFormat="1" applyFont="1" applyFill="1" applyBorder="1" applyAlignment="1" applyProtection="1">
      <alignment horizontal="center"/>
      <protection hidden="1"/>
    </xf>
    <xf numFmtId="165" fontId="5" fillId="9" borderId="2"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2" fontId="2" fillId="9" borderId="23" xfId="0" applyNumberFormat="1" applyFont="1" applyFill="1" applyBorder="1" applyAlignment="1" applyProtection="1">
      <alignment horizontal="right"/>
      <protection hidden="1"/>
    </xf>
    <xf numFmtId="165" fontId="5" fillId="2" borderId="2" xfId="0" applyNumberFormat="1" applyFont="1" applyFill="1" applyBorder="1" applyAlignment="1" applyProtection="1">
      <alignment horizontal="center"/>
      <protection hidden="1"/>
    </xf>
    <xf numFmtId="2" fontId="2" fillId="9" borderId="58"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8"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6"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1" fontId="5" fillId="0" borderId="2" xfId="0" applyNumberFormat="1" applyFont="1" applyFill="1" applyBorder="1" applyAlignment="1" applyProtection="1">
      <alignment horizontal="center"/>
      <protection hidden="1"/>
    </xf>
    <xf numFmtId="2" fontId="5" fillId="0" borderId="17" xfId="0" applyNumberFormat="1" applyFont="1" applyFill="1" applyBorder="1" applyAlignment="1" applyProtection="1">
      <protection hidden="1"/>
    </xf>
    <xf numFmtId="0" fontId="5" fillId="0" borderId="3" xfId="0" applyFont="1" applyFill="1" applyBorder="1" applyProtection="1">
      <protection locked="0"/>
    </xf>
    <xf numFmtId="2" fontId="5" fillId="2" borderId="48" xfId="0" applyNumberFormat="1" applyFont="1" applyFill="1" applyBorder="1" applyAlignment="1" applyProtection="1">
      <protection locked="0"/>
    </xf>
    <xf numFmtId="2" fontId="5" fillId="2" borderId="17" xfId="0" applyNumberFormat="1" applyFont="1" applyFill="1" applyBorder="1" applyAlignment="1" applyProtection="1">
      <protection locked="0"/>
    </xf>
    <xf numFmtId="0" fontId="13" fillId="0" borderId="12" xfId="0" applyFont="1" applyFill="1" applyBorder="1" applyAlignment="1" applyProtection="1">
      <alignment horizontal="center" wrapText="1"/>
      <protection locked="0"/>
    </xf>
    <xf numFmtId="0" fontId="0" fillId="0" borderId="45" xfId="0" applyFill="1" applyBorder="1" applyAlignment="1" applyProtection="1">
      <alignment horizontal="center" wrapText="1"/>
      <protection locked="0"/>
    </xf>
    <xf numFmtId="0" fontId="13" fillId="0" borderId="38"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45"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5" xfId="0" applyFont="1" applyFill="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5" xfId="0" applyFont="1" applyFill="1" applyBorder="1" applyAlignment="1" applyProtection="1">
      <alignment horizontal="left" wrapText="1"/>
      <protection locked="0"/>
    </xf>
    <xf numFmtId="0" fontId="11" fillId="0" borderId="45" xfId="0" applyFont="1" applyBorder="1" applyAlignment="1" applyProtection="1">
      <alignment horizontal="center" wrapText="1"/>
      <protection locked="0"/>
    </xf>
    <xf numFmtId="0" fontId="11" fillId="0" borderId="12" xfId="0" applyFont="1" applyBorder="1" applyAlignment="1" applyProtection="1">
      <alignment horizontal="left" wrapText="1"/>
      <protection locked="0"/>
    </xf>
    <xf numFmtId="0" fontId="11" fillId="0" borderId="45" xfId="0" applyFont="1" applyBorder="1" applyAlignment="1" applyProtection="1">
      <alignment horizontal="left"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45"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5" xfId="0" applyFont="1" applyBorder="1" applyAlignment="1" applyProtection="1">
      <alignment wrapText="1"/>
      <protection locked="0"/>
    </xf>
    <xf numFmtId="0" fontId="13" fillId="2" borderId="12" xfId="0" applyFont="1" applyFill="1" applyBorder="1" applyAlignment="1" applyProtection="1">
      <alignment vertical="top" wrapText="1"/>
      <protection locked="0"/>
    </xf>
    <xf numFmtId="0" fontId="13" fillId="2" borderId="45"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5"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5" xfId="0" applyFont="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5" xfId="0" applyFont="1" applyFill="1" applyBorder="1" applyAlignment="1" applyProtection="1">
      <alignment wrapText="1"/>
      <protection locked="0"/>
    </xf>
    <xf numFmtId="0" fontId="15" fillId="0" borderId="12" xfId="0" applyFont="1" applyBorder="1" applyAlignment="1" applyProtection="1">
      <alignment horizontal="left" wrapText="1"/>
      <protection locked="0"/>
    </xf>
    <xf numFmtId="0" fontId="15" fillId="0" borderId="45" xfId="0" applyFont="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5" xfId="0" applyFont="1" applyFill="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5" xfId="0" applyFont="1" applyBorder="1" applyAlignment="1" applyProtection="1">
      <alignment horizontal="left" wrapText="1"/>
      <protection locked="0"/>
    </xf>
    <xf numFmtId="0" fontId="13" fillId="4" borderId="12" xfId="0" applyFont="1" applyFill="1" applyBorder="1" applyAlignment="1" applyProtection="1">
      <alignment horizontal="center" wrapText="1"/>
      <protection locked="0"/>
    </xf>
    <xf numFmtId="0" fontId="13" fillId="4" borderId="45"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5" xfId="0" applyFont="1" applyFill="1" applyBorder="1" applyAlignment="1" applyProtection="1">
      <alignment wrapText="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40"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40" xfId="0" applyFont="1" applyBorder="1" applyAlignment="1" applyProtection="1">
      <alignment wrapText="1"/>
      <protection locked="0"/>
    </xf>
    <xf numFmtId="0" fontId="11" fillId="0" borderId="49" xfId="0" applyFont="1" applyBorder="1" applyAlignment="1" applyProtection="1">
      <alignment wrapText="1"/>
      <protection locked="0"/>
    </xf>
    <xf numFmtId="0" fontId="11" fillId="0" borderId="30" xfId="0" applyFont="1" applyBorder="1" applyAlignment="1" applyProtection="1">
      <alignment wrapText="1"/>
      <protection locked="0"/>
    </xf>
    <xf numFmtId="0" fontId="26" fillId="0" borderId="26" xfId="0" applyFont="1" applyFill="1" applyBorder="1" applyAlignment="1">
      <alignment horizontal="center" vertical="top" wrapText="1"/>
    </xf>
    <xf numFmtId="0" fontId="26" fillId="0" borderId="27" xfId="0" applyFont="1" applyFill="1" applyBorder="1" applyAlignment="1">
      <alignment horizontal="center" vertical="top" wrapText="1"/>
    </xf>
    <xf numFmtId="0" fontId="26" fillId="0" borderId="53"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1" fillId="3" borderId="17" xfId="0" applyFont="1" applyFill="1" applyBorder="1" applyAlignment="1" applyProtection="1">
      <alignment horizontal="center" wrapText="1"/>
      <protection locked="0"/>
    </xf>
    <xf numFmtId="0" fontId="21" fillId="3" borderId="1" xfId="0" applyFont="1" applyFill="1" applyBorder="1" applyAlignment="1" applyProtection="1">
      <alignment horizontal="left" wrapText="1"/>
      <protection locked="0"/>
    </xf>
    <xf numFmtId="0" fontId="21" fillId="3" borderId="15" xfId="0" applyFont="1" applyFill="1" applyBorder="1" applyAlignment="1" applyProtection="1">
      <alignment horizontal="left" wrapText="1"/>
      <protection locked="0"/>
    </xf>
    <xf numFmtId="0" fontId="21" fillId="3" borderId="2" xfId="0" applyFont="1" applyFill="1" applyBorder="1" applyAlignment="1" applyProtection="1">
      <alignment horizontal="left" wrapText="1"/>
      <protection locked="0"/>
    </xf>
    <xf numFmtId="0" fontId="21" fillId="6" borderId="1" xfId="0" applyFont="1" applyFill="1" applyBorder="1" applyAlignment="1" applyProtection="1">
      <alignment horizontal="left"/>
      <protection locked="0"/>
    </xf>
    <xf numFmtId="0" fontId="21" fillId="6" borderId="15" xfId="0" applyFont="1" applyFill="1" applyBorder="1" applyAlignment="1" applyProtection="1">
      <alignment horizontal="left"/>
      <protection locked="0"/>
    </xf>
    <xf numFmtId="0" fontId="21" fillId="6" borderId="2" xfId="0" applyFont="1" applyFill="1" applyBorder="1" applyAlignment="1" applyProtection="1">
      <alignment horizontal="left"/>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6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18" fontId="13" fillId="0" borderId="60" xfId="0" applyNumberFormat="1" applyFont="1" applyBorder="1" applyAlignment="1" applyProtection="1">
      <alignment horizontal="center"/>
      <protection locked="0"/>
    </xf>
    <xf numFmtId="18" fontId="13" fillId="0" borderId="36" xfId="0" applyNumberFormat="1" applyFont="1" applyBorder="1" applyAlignment="1" applyProtection="1">
      <alignment horizontal="center"/>
      <protection locked="0"/>
    </xf>
    <xf numFmtId="0" fontId="0" fillId="0" borderId="36" xfId="0" applyBorder="1" applyAlignment="1">
      <alignment horizontal="center"/>
    </xf>
    <xf numFmtId="0" fontId="0" fillId="0" borderId="61" xfId="0" applyBorder="1" applyAlignment="1">
      <alignment horizontal="center"/>
    </xf>
    <xf numFmtId="0" fontId="13" fillId="0" borderId="49" xfId="0" applyFont="1" applyBorder="1" applyAlignment="1" applyProtection="1">
      <alignment horizontal="center"/>
      <protection locked="0"/>
    </xf>
    <xf numFmtId="0" fontId="13" fillId="0" borderId="50" xfId="0" applyFont="1" applyBorder="1" applyAlignment="1" applyProtection="1">
      <alignment horizontal="center"/>
      <protection locked="0"/>
    </xf>
    <xf numFmtId="0" fontId="0" fillId="0" borderId="50" xfId="0" applyBorder="1" applyAlignment="1">
      <alignment horizontal="center"/>
    </xf>
    <xf numFmtId="0" fontId="0" fillId="0" borderId="30"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60" xfId="0" applyFont="1" applyBorder="1" applyAlignment="1" applyProtection="1">
      <alignment horizontal="center"/>
      <protection locked="0"/>
    </xf>
    <xf numFmtId="0" fontId="13" fillId="0" borderId="61"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1" fontId="2" fillId="9" borderId="30"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5"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5"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5"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60" xfId="0" applyFont="1" applyBorder="1" applyAlignment="1" applyProtection="1">
      <alignment horizontal="left"/>
      <protection locked="0"/>
    </xf>
    <xf numFmtId="0" fontId="13" fillId="0" borderId="36" xfId="0" applyFont="1" applyBorder="1" applyAlignment="1" applyProtection="1">
      <alignment horizontal="left"/>
      <protection locked="0"/>
    </xf>
    <xf numFmtId="0" fontId="13" fillId="0" borderId="61"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50" xfId="0" applyFont="1" applyBorder="1" applyAlignment="1" applyProtection="1">
      <alignment horizontal="left"/>
      <protection locked="0"/>
    </xf>
    <xf numFmtId="0" fontId="13" fillId="0" borderId="30" xfId="0" applyFont="1" applyBorder="1" applyAlignment="1" applyProtection="1">
      <alignment horizontal="left"/>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6" xfId="0" applyFont="1" applyBorder="1" applyAlignment="1" applyProtection="1">
      <alignment horizontal="center"/>
      <protection locked="0"/>
    </xf>
    <xf numFmtId="1" fontId="2" fillId="9" borderId="50"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9" xfId="0" applyNumberFormat="1" applyFont="1" applyFill="1" applyBorder="1" applyAlignment="1" applyProtection="1">
      <alignment horizontal="center"/>
    </xf>
    <xf numFmtId="1" fontId="13" fillId="9" borderId="30"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xf numFmtId="2" fontId="5" fillId="7" borderId="17" xfId="0" applyNumberFormat="1" applyFont="1" applyFill="1" applyBorder="1" applyAlignment="1" applyProtection="1"/>
    <xf numFmtId="0" fontId="5" fillId="0" borderId="2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abSelected="1" zoomScale="160" zoomScaleNormal="160" workbookViewId="0">
      <selection sqref="A1:XFD1048576"/>
    </sheetView>
  </sheetViews>
  <sheetFormatPr defaultColWidth="8.85546875" defaultRowHeight="12" x14ac:dyDescent="0.2"/>
  <cols>
    <col min="1" max="1" width="8.85546875" style="288"/>
    <col min="2" max="2" width="89.42578125" style="288" customWidth="1"/>
    <col min="3" max="16384" width="8.85546875" style="288"/>
  </cols>
  <sheetData>
    <row r="1" spans="1:2" ht="15" customHeight="1" x14ac:dyDescent="0.2">
      <c r="A1" s="332" t="s">
        <v>0</v>
      </c>
      <c r="B1" s="333"/>
    </row>
    <row r="2" spans="1:2" ht="93.6" customHeight="1" x14ac:dyDescent="0.2">
      <c r="A2" s="338" t="s">
        <v>178</v>
      </c>
      <c r="B2" s="339"/>
    </row>
    <row r="3" spans="1:2" ht="15" customHeight="1" x14ac:dyDescent="0.2">
      <c r="A3" s="334" t="s">
        <v>96</v>
      </c>
      <c r="B3" s="340"/>
    </row>
    <row r="4" spans="1:2" ht="26.25" customHeight="1" x14ac:dyDescent="0.2">
      <c r="A4" s="341" t="s">
        <v>116</v>
      </c>
      <c r="B4" s="342"/>
    </row>
    <row r="5" spans="1:2" ht="25.5" customHeight="1" x14ac:dyDescent="0.2">
      <c r="A5" s="345" t="s">
        <v>181</v>
      </c>
      <c r="B5" s="346"/>
    </row>
    <row r="6" spans="1:2" ht="69.75" customHeight="1" x14ac:dyDescent="0.2">
      <c r="A6" s="343" t="s">
        <v>141</v>
      </c>
      <c r="B6" s="344"/>
    </row>
    <row r="7" spans="1:2" ht="24.75" customHeight="1" x14ac:dyDescent="0.2">
      <c r="A7" s="334" t="s">
        <v>97</v>
      </c>
      <c r="B7" s="335"/>
    </row>
    <row r="8" spans="1:2" ht="90" customHeight="1" x14ac:dyDescent="0.2">
      <c r="A8" s="336" t="s">
        <v>207</v>
      </c>
      <c r="B8" s="337"/>
    </row>
    <row r="9" spans="1:2" x14ac:dyDescent="0.2">
      <c r="A9" s="336" t="s">
        <v>105</v>
      </c>
      <c r="B9" s="337"/>
    </row>
    <row r="10" spans="1:2" ht="63.75" customHeight="1" x14ac:dyDescent="0.2">
      <c r="A10" s="336" t="s">
        <v>179</v>
      </c>
      <c r="B10" s="337"/>
    </row>
    <row r="11" spans="1:2" ht="15" x14ac:dyDescent="0.25">
      <c r="A11" s="330" t="s">
        <v>118</v>
      </c>
      <c r="B11" s="331"/>
    </row>
    <row r="12" spans="1:2" x14ac:dyDescent="0.2">
      <c r="A12" s="334" t="s">
        <v>123</v>
      </c>
      <c r="B12" s="335"/>
    </row>
    <row r="13" spans="1:2" ht="84" customHeight="1" x14ac:dyDescent="0.2">
      <c r="A13" s="347" t="s">
        <v>208</v>
      </c>
      <c r="B13" s="348"/>
    </row>
    <row r="14" spans="1:2" ht="25.5" customHeight="1" x14ac:dyDescent="0.2">
      <c r="A14" s="349" t="s">
        <v>120</v>
      </c>
      <c r="B14" s="350"/>
    </row>
    <row r="15" spans="1:2" ht="67.5" customHeight="1" x14ac:dyDescent="0.2">
      <c r="A15" s="347" t="s">
        <v>121</v>
      </c>
      <c r="B15" s="348"/>
    </row>
    <row r="16" spans="1:2" x14ac:dyDescent="0.2">
      <c r="A16" s="351" t="s">
        <v>124</v>
      </c>
      <c r="B16" s="352"/>
    </row>
    <row r="17" spans="1:2" ht="69.75" customHeight="1" x14ac:dyDescent="0.2">
      <c r="A17" s="353" t="s">
        <v>173</v>
      </c>
      <c r="B17" s="354"/>
    </row>
    <row r="18" spans="1:2" ht="25.5" customHeight="1" x14ac:dyDescent="0.2">
      <c r="A18" s="355" t="s">
        <v>107</v>
      </c>
      <c r="B18" s="356"/>
    </row>
    <row r="19" spans="1:2" ht="29.25" customHeight="1" x14ac:dyDescent="0.2">
      <c r="A19" s="334" t="s">
        <v>127</v>
      </c>
      <c r="B19" s="335"/>
    </row>
    <row r="20" spans="1:2" ht="34.5" customHeight="1" x14ac:dyDescent="0.2">
      <c r="A20" s="357" t="s">
        <v>113</v>
      </c>
      <c r="B20" s="358"/>
    </row>
    <row r="21" spans="1:2" ht="37.5" customHeight="1" x14ac:dyDescent="0.2">
      <c r="A21" s="338" t="s">
        <v>177</v>
      </c>
      <c r="B21" s="339"/>
    </row>
    <row r="22" spans="1:2" ht="37.5" customHeight="1" x14ac:dyDescent="0.2">
      <c r="A22" s="338" t="s">
        <v>176</v>
      </c>
      <c r="B22" s="339"/>
    </row>
    <row r="23" spans="1:2" ht="111" customHeight="1" x14ac:dyDescent="0.2">
      <c r="A23" s="338" t="s">
        <v>182</v>
      </c>
      <c r="B23" s="339"/>
    </row>
    <row r="24" spans="1:2" ht="22.5" customHeight="1" x14ac:dyDescent="0.2">
      <c r="A24" s="359" t="s">
        <v>114</v>
      </c>
      <c r="B24" s="360"/>
    </row>
    <row r="25" spans="1:2" ht="26.25" customHeight="1" x14ac:dyDescent="0.2">
      <c r="A25" s="341" t="s">
        <v>98</v>
      </c>
      <c r="B25" s="342"/>
    </row>
    <row r="26" spans="1:2" ht="15" customHeight="1" x14ac:dyDescent="0.2">
      <c r="A26" s="363" t="s">
        <v>1</v>
      </c>
      <c r="B26" s="364"/>
    </row>
    <row r="27" spans="1:2" ht="15" customHeight="1" x14ac:dyDescent="0.2">
      <c r="A27" s="365" t="s">
        <v>126</v>
      </c>
      <c r="B27" s="366"/>
    </row>
    <row r="28" spans="1:2" ht="15" customHeight="1" x14ac:dyDescent="0.2">
      <c r="A28" s="361" t="s">
        <v>125</v>
      </c>
      <c r="B28" s="362"/>
    </row>
    <row r="29" spans="1:2" ht="77.25" customHeight="1" x14ac:dyDescent="0.2">
      <c r="A29" s="347" t="s">
        <v>142</v>
      </c>
      <c r="B29" s="348"/>
    </row>
    <row r="30" spans="1:2" ht="44.25" customHeight="1" x14ac:dyDescent="0.2">
      <c r="A30" s="367" t="s">
        <v>2</v>
      </c>
      <c r="B30" s="368"/>
    </row>
    <row r="31" spans="1:2" ht="48" hidden="1" customHeight="1" x14ac:dyDescent="0.2">
      <c r="A31" s="369"/>
      <c r="B31" s="370"/>
    </row>
    <row r="32" spans="1:2" ht="48" customHeight="1" x14ac:dyDescent="0.2">
      <c r="A32" s="371" t="s">
        <v>55</v>
      </c>
      <c r="B32" s="372"/>
    </row>
    <row r="33" spans="1:2" ht="62.25" customHeight="1" x14ac:dyDescent="0.2">
      <c r="A33" s="371" t="s">
        <v>56</v>
      </c>
      <c r="B33" s="372"/>
    </row>
    <row r="34" spans="1:2" ht="53.25" customHeight="1" x14ac:dyDescent="0.2">
      <c r="A34" s="371" t="s">
        <v>57</v>
      </c>
      <c r="B34" s="372"/>
    </row>
    <row r="35" spans="1:2" ht="83.25" customHeight="1" x14ac:dyDescent="0.2">
      <c r="A35" s="371" t="s">
        <v>58</v>
      </c>
      <c r="B35" s="372"/>
    </row>
    <row r="36" spans="1:2" ht="12.75" customHeight="1" x14ac:dyDescent="0.2">
      <c r="A36" s="371" t="s">
        <v>59</v>
      </c>
      <c r="B36" s="372"/>
    </row>
    <row r="37" spans="1:2" x14ac:dyDescent="0.2">
      <c r="A37" s="371" t="s">
        <v>172</v>
      </c>
      <c r="B37" s="372"/>
    </row>
    <row r="38" spans="1:2" ht="138.75" customHeight="1" x14ac:dyDescent="0.2">
      <c r="A38" s="371" t="s">
        <v>106</v>
      </c>
      <c r="B38" s="372"/>
    </row>
    <row r="39" spans="1:2" ht="45.75" customHeight="1" x14ac:dyDescent="0.2">
      <c r="A39" s="371" t="s">
        <v>74</v>
      </c>
      <c r="B39" s="372"/>
    </row>
    <row r="40" spans="1:2" ht="51" customHeight="1" x14ac:dyDescent="0.2">
      <c r="A40" s="371" t="s">
        <v>115</v>
      </c>
      <c r="B40" s="372"/>
    </row>
    <row r="41" spans="1:2" ht="24" customHeight="1" thickBot="1" x14ac:dyDescent="0.25">
      <c r="A41" s="373" t="s">
        <v>147</v>
      </c>
      <c r="B41" s="374"/>
    </row>
    <row r="42" spans="1:2" ht="15" customHeight="1" x14ac:dyDescent="0.2">
      <c r="A42" s="289"/>
    </row>
    <row r="43" spans="1:2" x14ac:dyDescent="0.2">
      <c r="A43" s="289"/>
    </row>
    <row r="44" spans="1:2" x14ac:dyDescent="0.2">
      <c r="A44" s="289"/>
    </row>
  </sheetData>
  <sheetProtection algorithmName="SHA-512" hashValue="OSCMUqy1/dtQx0A2xFJO8oDAWB6TLKB+/78JZ/YT2WKd8AWRj6GFwU2/CVa0jmDUM6f2QvuYYITkokN6YjP+1g==" saltValue="eCxqveELeZKnhrYDFYXhrw==" spinCount="100000" sheet="1" objects="1" scenarios="1" selectLockedCells="1" selectUnlockedCells="1"/>
  <mergeCells count="40">
    <mergeCell ref="A30:B31"/>
    <mergeCell ref="A32:B32"/>
    <mergeCell ref="A33:B33"/>
    <mergeCell ref="A41:B41"/>
    <mergeCell ref="A40:B40"/>
    <mergeCell ref="A39:B39"/>
    <mergeCell ref="A34:B34"/>
    <mergeCell ref="A35:B35"/>
    <mergeCell ref="A36:B36"/>
    <mergeCell ref="A37:B37"/>
    <mergeCell ref="A38:B38"/>
    <mergeCell ref="A23:B23"/>
    <mergeCell ref="A24:B24"/>
    <mergeCell ref="A25:B25"/>
    <mergeCell ref="A28:B28"/>
    <mergeCell ref="A29:B29"/>
    <mergeCell ref="A26:B26"/>
    <mergeCell ref="A27:B27"/>
    <mergeCell ref="A18:B18"/>
    <mergeCell ref="A19:B19"/>
    <mergeCell ref="A20:B20"/>
    <mergeCell ref="A21:B21"/>
    <mergeCell ref="A22:B22"/>
    <mergeCell ref="A12:B12"/>
    <mergeCell ref="A13:B13"/>
    <mergeCell ref="A14:B14"/>
    <mergeCell ref="A16:B16"/>
    <mergeCell ref="A17:B17"/>
    <mergeCell ref="A15:B15"/>
    <mergeCell ref="A11:B11"/>
    <mergeCell ref="A1:B1"/>
    <mergeCell ref="A7:B7"/>
    <mergeCell ref="A8:B8"/>
    <mergeCell ref="A9:B9"/>
    <mergeCell ref="A10:B10"/>
    <mergeCell ref="A2:B2"/>
    <mergeCell ref="A3:B3"/>
    <mergeCell ref="A4:B4"/>
    <mergeCell ref="A6:B6"/>
    <mergeCell ref="A5:B5"/>
  </mergeCells>
  <pageMargins left="0.7" right="0.7" top="0.5" bottom="0.5" header="0.3" footer="0.3"/>
  <pageSetup scale="92"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sqref="A1:C1"/>
    </sheetView>
  </sheetViews>
  <sheetFormatPr defaultColWidth="8.85546875" defaultRowHeight="14.25" x14ac:dyDescent="0.2"/>
  <cols>
    <col min="1" max="12" width="8.85546875" style="30"/>
    <col min="13" max="13" width="16.140625"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480">
        <f>May!L2+1</f>
        <v>5</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6</v>
      </c>
      <c r="L4" s="266" t="s">
        <v>89</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101</v>
      </c>
      <c r="B6" s="418"/>
      <c r="C6" s="418"/>
      <c r="D6" s="418"/>
      <c r="E6" s="418"/>
      <c r="F6" s="418"/>
      <c r="G6" s="419"/>
      <c r="H6" s="500" t="s">
        <v>104</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505"/>
      <c r="I8" s="476"/>
      <c r="J8" s="476"/>
      <c r="K8" s="476"/>
      <c r="L8" s="476"/>
      <c r="M8" s="477"/>
    </row>
    <row r="9" spans="1:13" x14ac:dyDescent="0.2">
      <c r="A9" s="122" t="s">
        <v>81</v>
      </c>
      <c r="B9" s="123"/>
      <c r="C9" s="267">
        <f>May!C57</f>
        <v>0</v>
      </c>
      <c r="D9" s="267">
        <f>May!D57</f>
        <v>0</v>
      </c>
      <c r="E9" s="267">
        <f>May!E57</f>
        <v>0</v>
      </c>
      <c r="F9" s="267">
        <f>May!F57</f>
        <v>0</v>
      </c>
      <c r="G9" s="268">
        <f>May!G57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130" t="s">
        <v>26</v>
      </c>
      <c r="B13" s="225">
        <f t="shared" ref="B13:B17" si="0">IF(B14=" "," ",IF(DAY(B14)=1," ",B14-1))</f>
        <v>3</v>
      </c>
      <c r="C13" s="131"/>
      <c r="D13" s="131"/>
      <c r="E13" s="131"/>
      <c r="F13" s="131"/>
      <c r="G13" s="132"/>
      <c r="H13" s="133"/>
      <c r="I13" s="134"/>
      <c r="J13" s="134"/>
      <c r="K13" s="134"/>
      <c r="L13" s="116">
        <f>ROUND(((K13-H13-(J13-I13))*24),2)</f>
        <v>0</v>
      </c>
      <c r="M13" s="327"/>
    </row>
    <row r="14" spans="1:13" x14ac:dyDescent="0.2">
      <c r="A14" s="64" t="s">
        <v>27</v>
      </c>
      <c r="B14" s="225">
        <f t="shared" si="0"/>
        <v>4</v>
      </c>
      <c r="C14" s="65"/>
      <c r="D14" s="45"/>
      <c r="E14" s="45"/>
      <c r="F14" s="45"/>
      <c r="G14" s="61"/>
      <c r="H14" s="68"/>
      <c r="I14" s="66"/>
      <c r="J14" s="66"/>
      <c r="K14" s="66"/>
      <c r="L14" s="116">
        <f t="shared" ref="L14:L43" si="1">ROUND(((K14-H14-(J14-I14))*24),2)</f>
        <v>0</v>
      </c>
      <c r="M14" s="67"/>
    </row>
    <row r="15" spans="1:13" x14ac:dyDescent="0.2">
      <c r="A15" s="64" t="s">
        <v>28</v>
      </c>
      <c r="B15" s="225">
        <f t="shared" si="0"/>
        <v>5</v>
      </c>
      <c r="C15" s="65"/>
      <c r="D15" s="45"/>
      <c r="E15" s="45"/>
      <c r="F15" s="45"/>
      <c r="G15" s="61"/>
      <c r="H15" s="68"/>
      <c r="I15" s="66"/>
      <c r="J15" s="66"/>
      <c r="K15" s="66"/>
      <c r="L15" s="116">
        <f t="shared" si="1"/>
        <v>0</v>
      </c>
      <c r="M15" s="67"/>
    </row>
    <row r="16" spans="1:13" x14ac:dyDescent="0.2">
      <c r="A16" s="64" t="s">
        <v>29</v>
      </c>
      <c r="B16" s="225">
        <f t="shared" si="0"/>
        <v>6</v>
      </c>
      <c r="C16" s="65"/>
      <c r="D16" s="45"/>
      <c r="E16" s="45"/>
      <c r="F16" s="45"/>
      <c r="G16" s="61"/>
      <c r="H16" s="68"/>
      <c r="I16" s="66"/>
      <c r="J16" s="66"/>
      <c r="K16" s="66"/>
      <c r="L16" s="116">
        <f t="shared" si="1"/>
        <v>0</v>
      </c>
      <c r="M16" s="67"/>
    </row>
    <row r="17" spans="1:13" x14ac:dyDescent="0.2">
      <c r="A17" s="64" t="s">
        <v>30</v>
      </c>
      <c r="B17" s="225">
        <f t="shared" si="0"/>
        <v>7</v>
      </c>
      <c r="C17" s="45"/>
      <c r="D17" s="45"/>
      <c r="E17" s="45"/>
      <c r="F17" s="45"/>
      <c r="G17" s="61"/>
      <c r="H17" s="68"/>
      <c r="I17" s="66"/>
      <c r="J17" s="66"/>
      <c r="K17" s="66"/>
      <c r="L17" s="116">
        <f t="shared" si="1"/>
        <v>0</v>
      </c>
      <c r="M17" s="67"/>
    </row>
    <row r="18" spans="1:13" x14ac:dyDescent="0.2">
      <c r="A18" s="69" t="s">
        <v>31</v>
      </c>
      <c r="B18" s="224">
        <f>IF(B19=" "," ",IF(DAY(B19)=1," ",B19-1))</f>
        <v>8</v>
      </c>
      <c r="C18" s="70"/>
      <c r="D18" s="70"/>
      <c r="E18" s="70"/>
      <c r="F18" s="70"/>
      <c r="G18" s="71"/>
      <c r="H18" s="72"/>
      <c r="I18" s="73"/>
      <c r="J18" s="73"/>
      <c r="K18" s="73"/>
      <c r="L18" s="117">
        <f t="shared" si="1"/>
        <v>0</v>
      </c>
      <c r="M18" s="67"/>
    </row>
    <row r="19" spans="1:13" ht="15" thickBot="1" x14ac:dyDescent="0.25">
      <c r="A19" s="69" t="s">
        <v>32</v>
      </c>
      <c r="B19" s="224">
        <f>IF(B21=" "," ",IF(DAY(B21)=1," ",B21-1))</f>
        <v>9</v>
      </c>
      <c r="C19" s="70"/>
      <c r="D19" s="70"/>
      <c r="E19" s="70"/>
      <c r="F19" s="70"/>
      <c r="G19" s="71"/>
      <c r="H19" s="74"/>
      <c r="I19" s="75"/>
      <c r="J19" s="75"/>
      <c r="K19" s="75"/>
      <c r="L19" s="117">
        <f t="shared" si="1"/>
        <v>0</v>
      </c>
      <c r="M19" s="56" t="s">
        <v>73</v>
      </c>
    </row>
    <row r="20" spans="1:13" ht="15" thickBot="1" x14ac:dyDescent="0.25">
      <c r="A20" s="77"/>
      <c r="B20" s="78"/>
      <c r="C20" s="79"/>
      <c r="D20" s="79"/>
      <c r="E20" s="79"/>
      <c r="F20" s="79"/>
      <c r="G20" s="80"/>
      <c r="H20" s="82"/>
      <c r="I20" s="82"/>
      <c r="J20" s="82"/>
      <c r="K20" s="285" t="s">
        <v>174</v>
      </c>
      <c r="L20" s="118">
        <f>SUM(L13:L19)</f>
        <v>0</v>
      </c>
      <c r="M20" s="158">
        <f>H4</f>
        <v>0</v>
      </c>
    </row>
    <row r="21" spans="1:13" x14ac:dyDescent="0.2">
      <c r="A21" s="64" t="s">
        <v>26</v>
      </c>
      <c r="B21" s="225">
        <f t="shared" ref="B21:B26" si="2">B22-1</f>
        <v>10</v>
      </c>
      <c r="C21" s="45"/>
      <c r="D21" s="45"/>
      <c r="E21" s="45"/>
      <c r="F21" s="45"/>
      <c r="G21" s="61"/>
      <c r="H21" s="68"/>
      <c r="I21" s="66"/>
      <c r="J21" s="66"/>
      <c r="K21" s="66"/>
      <c r="L21" s="116">
        <f t="shared" si="1"/>
        <v>0</v>
      </c>
      <c r="M21" s="83"/>
    </row>
    <row r="22" spans="1:13" x14ac:dyDescent="0.2">
      <c r="A22" s="64" t="s">
        <v>27</v>
      </c>
      <c r="B22" s="225">
        <f t="shared" si="2"/>
        <v>11</v>
      </c>
      <c r="C22" s="45"/>
      <c r="D22" s="45" t="s">
        <v>17</v>
      </c>
      <c r="E22" s="45"/>
      <c r="F22" s="45"/>
      <c r="G22" s="61"/>
      <c r="H22" s="68"/>
      <c r="I22" s="66"/>
      <c r="J22" s="66"/>
      <c r="K22" s="66"/>
      <c r="L22" s="116">
        <f t="shared" si="1"/>
        <v>0</v>
      </c>
      <c r="M22" s="67"/>
    </row>
    <row r="23" spans="1:13" x14ac:dyDescent="0.2">
      <c r="A23" s="64" t="s">
        <v>28</v>
      </c>
      <c r="B23" s="225">
        <f t="shared" si="2"/>
        <v>12</v>
      </c>
      <c r="C23" s="45"/>
      <c r="D23" s="45"/>
      <c r="E23" s="45"/>
      <c r="F23" s="45"/>
      <c r="G23" s="61"/>
      <c r="H23" s="68"/>
      <c r="I23" s="66"/>
      <c r="J23" s="66"/>
      <c r="K23" s="66"/>
      <c r="L23" s="116">
        <f t="shared" si="1"/>
        <v>0</v>
      </c>
      <c r="M23" s="67"/>
    </row>
    <row r="24" spans="1:13" x14ac:dyDescent="0.2">
      <c r="A24" s="64" t="s">
        <v>29</v>
      </c>
      <c r="B24" s="225">
        <f t="shared" si="2"/>
        <v>13</v>
      </c>
      <c r="C24" s="45"/>
      <c r="D24" s="45"/>
      <c r="E24" s="45"/>
      <c r="F24" s="45"/>
      <c r="G24" s="61"/>
      <c r="H24" s="68"/>
      <c r="I24" s="66"/>
      <c r="J24" s="66"/>
      <c r="K24" s="66"/>
      <c r="L24" s="116">
        <f t="shared" si="1"/>
        <v>0</v>
      </c>
      <c r="M24" s="67"/>
    </row>
    <row r="25" spans="1:13" x14ac:dyDescent="0.2">
      <c r="A25" s="64" t="s">
        <v>30</v>
      </c>
      <c r="B25" s="225">
        <f t="shared" si="2"/>
        <v>14</v>
      </c>
      <c r="C25" s="45"/>
      <c r="D25" s="45"/>
      <c r="E25" s="45"/>
      <c r="F25" s="45"/>
      <c r="G25" s="61"/>
      <c r="H25" s="68"/>
      <c r="I25" s="66"/>
      <c r="J25" s="66"/>
      <c r="K25" s="66"/>
      <c r="L25" s="116">
        <f t="shared" si="1"/>
        <v>0</v>
      </c>
      <c r="M25" s="67"/>
    </row>
    <row r="26" spans="1:13" x14ac:dyDescent="0.2">
      <c r="A26" s="69" t="s">
        <v>31</v>
      </c>
      <c r="B26" s="224">
        <f t="shared" si="2"/>
        <v>15</v>
      </c>
      <c r="C26" s="70"/>
      <c r="D26" s="70"/>
      <c r="E26" s="70"/>
      <c r="F26" s="70"/>
      <c r="G26" s="71"/>
      <c r="H26" s="72"/>
      <c r="I26" s="73"/>
      <c r="J26" s="73"/>
      <c r="K26" s="73"/>
      <c r="L26" s="117">
        <f t="shared" si="1"/>
        <v>0</v>
      </c>
      <c r="M26" s="67"/>
    </row>
    <row r="27" spans="1:13" ht="15" thickBot="1" x14ac:dyDescent="0.25">
      <c r="A27" s="69" t="s">
        <v>32</v>
      </c>
      <c r="B27" s="224">
        <f>B29-1</f>
        <v>16</v>
      </c>
      <c r="C27" s="70"/>
      <c r="D27" s="70"/>
      <c r="E27" s="70"/>
      <c r="F27" s="70"/>
      <c r="G27" s="71"/>
      <c r="H27" s="72"/>
      <c r="I27" s="73"/>
      <c r="J27" s="73"/>
      <c r="K27" s="73"/>
      <c r="L27" s="117">
        <f t="shared" si="1"/>
        <v>0</v>
      </c>
      <c r="M27" s="56" t="s">
        <v>73</v>
      </c>
    </row>
    <row r="28" spans="1:13" ht="15" thickBot="1" x14ac:dyDescent="0.25">
      <c r="A28" s="77"/>
      <c r="B28" s="78"/>
      <c r="C28" s="79"/>
      <c r="D28" s="79"/>
      <c r="E28" s="79"/>
      <c r="F28" s="79"/>
      <c r="G28" s="80"/>
      <c r="H28" s="82"/>
      <c r="I28" s="82"/>
      <c r="J28" s="82"/>
      <c r="K28" s="285" t="s">
        <v>174</v>
      </c>
      <c r="L28" s="118">
        <f>SUM(L21:L27)</f>
        <v>0</v>
      </c>
      <c r="M28" s="158">
        <f>H4</f>
        <v>0</v>
      </c>
    </row>
    <row r="29" spans="1:13" x14ac:dyDescent="0.2">
      <c r="A29" s="64" t="s">
        <v>26</v>
      </c>
      <c r="B29" s="225">
        <f t="shared" ref="B29:B34" si="3">B30-1</f>
        <v>17</v>
      </c>
      <c r="C29" s="45"/>
      <c r="D29" s="45"/>
      <c r="E29" s="45"/>
      <c r="F29" s="45"/>
      <c r="G29" s="61" t="s">
        <v>17</v>
      </c>
      <c r="H29" s="68"/>
      <c r="I29" s="66"/>
      <c r="J29" s="66"/>
      <c r="K29" s="66"/>
      <c r="L29" s="116">
        <f t="shared" si="1"/>
        <v>0</v>
      </c>
      <c r="M29" s="83"/>
    </row>
    <row r="30" spans="1:13" x14ac:dyDescent="0.2">
      <c r="A30" s="64" t="s">
        <v>27</v>
      </c>
      <c r="B30" s="225">
        <f t="shared" si="3"/>
        <v>18</v>
      </c>
      <c r="C30" s="45"/>
      <c r="D30" s="45"/>
      <c r="E30" s="45"/>
      <c r="F30" s="45"/>
      <c r="G30" s="61"/>
      <c r="H30" s="68"/>
      <c r="I30" s="66"/>
      <c r="J30" s="66"/>
      <c r="K30" s="66"/>
      <c r="L30" s="116">
        <f t="shared" si="1"/>
        <v>0</v>
      </c>
      <c r="M30" s="67"/>
    </row>
    <row r="31" spans="1:13" x14ac:dyDescent="0.2">
      <c r="A31" s="64" t="s">
        <v>28</v>
      </c>
      <c r="B31" s="225">
        <f t="shared" si="3"/>
        <v>19</v>
      </c>
      <c r="C31" s="45"/>
      <c r="D31" s="45"/>
      <c r="E31" s="45"/>
      <c r="F31" s="45"/>
      <c r="G31" s="61"/>
      <c r="H31" s="68"/>
      <c r="I31" s="66"/>
      <c r="J31" s="66"/>
      <c r="K31" s="66"/>
      <c r="L31" s="116">
        <f t="shared" si="1"/>
        <v>0</v>
      </c>
      <c r="M31" s="67"/>
    </row>
    <row r="32" spans="1:13" x14ac:dyDescent="0.2">
      <c r="A32" s="64" t="s">
        <v>29</v>
      </c>
      <c r="B32" s="225">
        <f t="shared" si="3"/>
        <v>20</v>
      </c>
      <c r="C32" s="45"/>
      <c r="D32" s="45"/>
      <c r="E32" s="45"/>
      <c r="F32" s="45"/>
      <c r="G32" s="61"/>
      <c r="H32" s="68"/>
      <c r="I32" s="66"/>
      <c r="J32" s="66"/>
      <c r="K32" s="66"/>
      <c r="L32" s="116">
        <f t="shared" si="1"/>
        <v>0</v>
      </c>
      <c r="M32" s="67"/>
    </row>
    <row r="33" spans="1:13" x14ac:dyDescent="0.2">
      <c r="A33" s="64" t="s">
        <v>30</v>
      </c>
      <c r="B33" s="225">
        <f t="shared" si="3"/>
        <v>21</v>
      </c>
      <c r="C33" s="45"/>
      <c r="D33" s="45"/>
      <c r="E33" s="45"/>
      <c r="F33" s="45"/>
      <c r="G33" s="61"/>
      <c r="H33" s="68"/>
      <c r="I33" s="66"/>
      <c r="J33" s="66"/>
      <c r="K33" s="66"/>
      <c r="L33" s="116">
        <f t="shared" si="1"/>
        <v>0</v>
      </c>
      <c r="M33" s="67"/>
    </row>
    <row r="34" spans="1:13" x14ac:dyDescent="0.2">
      <c r="A34" s="69" t="s">
        <v>31</v>
      </c>
      <c r="B34" s="224">
        <f t="shared" si="3"/>
        <v>22</v>
      </c>
      <c r="C34" s="70"/>
      <c r="D34" s="70"/>
      <c r="E34" s="70"/>
      <c r="F34" s="70"/>
      <c r="G34" s="71"/>
      <c r="H34" s="72"/>
      <c r="I34" s="73"/>
      <c r="J34" s="73"/>
      <c r="K34" s="73"/>
      <c r="L34" s="117">
        <f t="shared" si="1"/>
        <v>0</v>
      </c>
      <c r="M34" s="67"/>
    </row>
    <row r="35" spans="1:13" ht="15" thickBot="1" x14ac:dyDescent="0.25">
      <c r="A35" s="69" t="s">
        <v>32</v>
      </c>
      <c r="B35" s="224">
        <f>B37-1</f>
        <v>23</v>
      </c>
      <c r="C35" s="70"/>
      <c r="D35" s="70"/>
      <c r="E35" s="70"/>
      <c r="F35" s="70"/>
      <c r="G35" s="71"/>
      <c r="H35" s="72"/>
      <c r="I35" s="73"/>
      <c r="J35" s="73"/>
      <c r="K35" s="73"/>
      <c r="L35" s="117">
        <f t="shared" si="1"/>
        <v>0</v>
      </c>
      <c r="M35" s="56" t="s">
        <v>73</v>
      </c>
    </row>
    <row r="36" spans="1:13" ht="15" thickBot="1" x14ac:dyDescent="0.25">
      <c r="A36" s="77"/>
      <c r="B36" s="78"/>
      <c r="C36" s="79"/>
      <c r="D36" s="79"/>
      <c r="E36" s="79"/>
      <c r="F36" s="79"/>
      <c r="G36" s="80"/>
      <c r="H36" s="82"/>
      <c r="I36" s="82"/>
      <c r="J36" s="82"/>
      <c r="K36" s="285" t="s">
        <v>174</v>
      </c>
      <c r="L36" s="118">
        <f>SUM(L29:L35)</f>
        <v>0</v>
      </c>
      <c r="M36" s="158">
        <f>H4</f>
        <v>0</v>
      </c>
    </row>
    <row r="37" spans="1:13" x14ac:dyDescent="0.2">
      <c r="A37" s="64" t="s">
        <v>26</v>
      </c>
      <c r="B37" s="225">
        <f t="shared" ref="B37:B42" si="4">B38-1</f>
        <v>24</v>
      </c>
      <c r="C37" s="45"/>
      <c r="D37" s="45"/>
      <c r="E37" s="45"/>
      <c r="F37" s="45"/>
      <c r="G37" s="61"/>
      <c r="H37" s="68"/>
      <c r="I37" s="66"/>
      <c r="J37" s="66"/>
      <c r="K37" s="66"/>
      <c r="L37" s="116">
        <f t="shared" si="1"/>
        <v>0</v>
      </c>
      <c r="M37" s="83"/>
    </row>
    <row r="38" spans="1:13" x14ac:dyDescent="0.2">
      <c r="A38" s="64" t="s">
        <v>27</v>
      </c>
      <c r="B38" s="225">
        <f t="shared" si="4"/>
        <v>25</v>
      </c>
      <c r="C38" s="45"/>
      <c r="D38" s="45"/>
      <c r="E38" s="45"/>
      <c r="F38" s="45"/>
      <c r="G38" s="61"/>
      <c r="H38" s="68"/>
      <c r="I38" s="66"/>
      <c r="J38" s="66"/>
      <c r="K38" s="66"/>
      <c r="L38" s="116">
        <f t="shared" si="1"/>
        <v>0</v>
      </c>
      <c r="M38" s="67"/>
    </row>
    <row r="39" spans="1:13" x14ac:dyDescent="0.2">
      <c r="A39" s="64" t="s">
        <v>28</v>
      </c>
      <c r="B39" s="225">
        <f t="shared" si="4"/>
        <v>26</v>
      </c>
      <c r="C39" s="45"/>
      <c r="D39" s="45"/>
      <c r="E39" s="45"/>
      <c r="F39" s="45"/>
      <c r="G39" s="61"/>
      <c r="H39" s="68"/>
      <c r="I39" s="66"/>
      <c r="J39" s="66"/>
      <c r="K39" s="66"/>
      <c r="L39" s="116">
        <f t="shared" si="1"/>
        <v>0</v>
      </c>
      <c r="M39" s="67"/>
    </row>
    <row r="40" spans="1:13" x14ac:dyDescent="0.2">
      <c r="A40" s="64" t="s">
        <v>29</v>
      </c>
      <c r="B40" s="225">
        <f t="shared" si="4"/>
        <v>27</v>
      </c>
      <c r="C40" s="45"/>
      <c r="D40" s="45"/>
      <c r="E40" s="45"/>
      <c r="F40" s="45"/>
      <c r="G40" s="61"/>
      <c r="H40" s="68"/>
      <c r="I40" s="66"/>
      <c r="J40" s="66"/>
      <c r="K40" s="66"/>
      <c r="L40" s="116">
        <f t="shared" si="1"/>
        <v>0</v>
      </c>
      <c r="M40" s="67"/>
    </row>
    <row r="41" spans="1:13" x14ac:dyDescent="0.2">
      <c r="A41" s="64" t="s">
        <v>30</v>
      </c>
      <c r="B41" s="225">
        <f t="shared" si="4"/>
        <v>28</v>
      </c>
      <c r="C41" s="45"/>
      <c r="D41" s="45" t="s">
        <v>17</v>
      </c>
      <c r="E41" s="45"/>
      <c r="F41" s="45"/>
      <c r="G41" s="61"/>
      <c r="H41" s="68"/>
      <c r="I41" s="66"/>
      <c r="J41" s="66"/>
      <c r="K41" s="66"/>
      <c r="L41" s="116">
        <f t="shared" si="1"/>
        <v>0</v>
      </c>
      <c r="M41" s="67"/>
    </row>
    <row r="42" spans="1:13" x14ac:dyDescent="0.2">
      <c r="A42" s="69" t="s">
        <v>31</v>
      </c>
      <c r="B42" s="224">
        <f t="shared" si="4"/>
        <v>29</v>
      </c>
      <c r="C42" s="70"/>
      <c r="D42" s="70"/>
      <c r="E42" s="70"/>
      <c r="F42" s="70"/>
      <c r="G42" s="71"/>
      <c r="H42" s="72"/>
      <c r="I42" s="73"/>
      <c r="J42" s="73"/>
      <c r="K42" s="73"/>
      <c r="L42" s="117">
        <f t="shared" si="1"/>
        <v>0</v>
      </c>
      <c r="M42" s="67"/>
    </row>
    <row r="43" spans="1:13" ht="15" thickBot="1" x14ac:dyDescent="0.25">
      <c r="A43" s="69" t="s">
        <v>32</v>
      </c>
      <c r="B43" s="224">
        <v>30</v>
      </c>
      <c r="C43" s="70"/>
      <c r="D43" s="70"/>
      <c r="E43" s="70"/>
      <c r="F43" s="70"/>
      <c r="G43" s="71"/>
      <c r="H43" s="72"/>
      <c r="I43" s="73"/>
      <c r="J43" s="73"/>
      <c r="K43" s="73"/>
      <c r="L43" s="117">
        <f t="shared" si="1"/>
        <v>0</v>
      </c>
      <c r="M43" s="56" t="s">
        <v>73</v>
      </c>
    </row>
    <row r="44" spans="1:13" ht="15" thickBot="1" x14ac:dyDescent="0.25">
      <c r="A44" s="77"/>
      <c r="B44" s="78"/>
      <c r="C44" s="79"/>
      <c r="D44" s="79"/>
      <c r="E44" s="79"/>
      <c r="F44" s="79"/>
      <c r="G44" s="80"/>
      <c r="H44" s="81"/>
      <c r="I44" s="82"/>
      <c r="J44" s="82"/>
      <c r="K44" s="285" t="s">
        <v>174</v>
      </c>
      <c r="L44" s="118">
        <f>SUM(L37:L43)</f>
        <v>0</v>
      </c>
      <c r="M44" s="158">
        <f>H4</f>
        <v>0</v>
      </c>
    </row>
    <row r="45" spans="1:13" x14ac:dyDescent="0.2">
      <c r="A45" s="64" t="s">
        <v>26</v>
      </c>
      <c r="B45" s="223"/>
      <c r="C45" s="65"/>
      <c r="D45" s="45"/>
      <c r="E45" s="45"/>
      <c r="F45" s="45"/>
      <c r="G45" s="61"/>
      <c r="H45" s="68"/>
      <c r="I45" s="66"/>
      <c r="J45" s="66"/>
      <c r="K45" s="66"/>
      <c r="L45" s="145"/>
      <c r="M45" s="83"/>
    </row>
    <row r="46" spans="1:13" x14ac:dyDescent="0.2">
      <c r="A46" s="64" t="s">
        <v>27</v>
      </c>
      <c r="B46" s="223"/>
      <c r="C46" s="65"/>
      <c r="D46" s="45"/>
      <c r="E46" s="45"/>
      <c r="F46" s="45"/>
      <c r="G46" s="61"/>
      <c r="H46" s="68"/>
      <c r="I46" s="66"/>
      <c r="J46" s="66"/>
      <c r="K46" s="66"/>
      <c r="L46" s="145"/>
      <c r="M46" s="67"/>
    </row>
    <row r="47" spans="1:13" x14ac:dyDescent="0.2">
      <c r="A47" s="64" t="s">
        <v>28</v>
      </c>
      <c r="B47" s="223"/>
      <c r="C47" s="65"/>
      <c r="D47" s="45"/>
      <c r="E47" s="45"/>
      <c r="F47" s="45"/>
      <c r="G47" s="61"/>
      <c r="H47" s="68"/>
      <c r="I47" s="66"/>
      <c r="J47" s="66"/>
      <c r="K47" s="66"/>
      <c r="L47" s="145"/>
      <c r="M47" s="67"/>
    </row>
    <row r="48" spans="1:13" x14ac:dyDescent="0.2">
      <c r="A48" s="64" t="s">
        <v>29</v>
      </c>
      <c r="B48" s="223"/>
      <c r="C48" s="65"/>
      <c r="D48" s="45"/>
      <c r="E48" s="45"/>
      <c r="F48" s="45"/>
      <c r="G48" s="61"/>
      <c r="H48" s="68"/>
      <c r="I48" s="66"/>
      <c r="J48" s="66"/>
      <c r="K48" s="66"/>
      <c r="L48" s="145"/>
      <c r="M48" s="67"/>
    </row>
    <row r="49" spans="1:13" x14ac:dyDescent="0.2">
      <c r="A49" s="64" t="s">
        <v>30</v>
      </c>
      <c r="B49" s="223"/>
      <c r="C49" s="45"/>
      <c r="D49" s="45"/>
      <c r="E49" s="45"/>
      <c r="F49" s="45"/>
      <c r="G49" s="61"/>
      <c r="H49" s="68"/>
      <c r="I49" s="66"/>
      <c r="J49" s="66"/>
      <c r="K49" s="66"/>
      <c r="L49" s="145"/>
      <c r="M49" s="67"/>
    </row>
    <row r="50" spans="1:13" x14ac:dyDescent="0.2">
      <c r="A50" s="69" t="s">
        <v>31</v>
      </c>
      <c r="B50" s="224"/>
      <c r="C50" s="70"/>
      <c r="D50" s="70"/>
      <c r="E50" s="70"/>
      <c r="F50" s="70"/>
      <c r="G50" s="71"/>
      <c r="H50" s="72"/>
      <c r="I50" s="73"/>
      <c r="J50" s="73"/>
      <c r="K50" s="73"/>
      <c r="L50" s="219"/>
      <c r="M50" s="84"/>
    </row>
    <row r="51" spans="1:13" ht="15" thickBot="1" x14ac:dyDescent="0.25">
      <c r="A51" s="69" t="s">
        <v>32</v>
      </c>
      <c r="B51" s="224"/>
      <c r="C51" s="70"/>
      <c r="D51" s="70"/>
      <c r="E51" s="70"/>
      <c r="F51" s="70"/>
      <c r="G51" s="71"/>
      <c r="H51" s="72"/>
      <c r="I51" s="73"/>
      <c r="J51" s="73"/>
      <c r="K51" s="73"/>
      <c r="L51" s="219"/>
      <c r="M51" s="56" t="s">
        <v>73</v>
      </c>
    </row>
    <row r="52" spans="1:13" ht="15" thickBot="1" x14ac:dyDescent="0.25">
      <c r="A52" s="85"/>
      <c r="B52" s="86"/>
      <c r="C52" s="453" t="s">
        <v>33</v>
      </c>
      <c r="D52" s="454"/>
      <c r="E52" s="454"/>
      <c r="F52" s="455"/>
      <c r="G52" s="136"/>
      <c r="H52" s="81"/>
      <c r="I52" s="82"/>
      <c r="J52" s="82"/>
      <c r="K52" s="285" t="s">
        <v>174</v>
      </c>
      <c r="L52" s="273"/>
      <c r="M52" s="158"/>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SUM(C13:C43)</f>
        <v>0</v>
      </c>
      <c r="D56" s="226">
        <f>SUM(D13:D43)</f>
        <v>0</v>
      </c>
      <c r="E56" s="226">
        <f>SUM(E13:E43)</f>
        <v>0</v>
      </c>
      <c r="F56" s="226">
        <f>SUM(F13:F43)</f>
        <v>0</v>
      </c>
      <c r="G56" s="226">
        <f>SUM(G13:G43)</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64" orientation="portrait" r:id="rId1"/>
  <ignoredErrors>
    <ignoredError sqref="L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140625"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506" t="s">
        <v>119</v>
      </c>
      <c r="M1" s="479"/>
    </row>
    <row r="2" spans="1:13" ht="15" customHeight="1" thickBot="1" x14ac:dyDescent="0.3">
      <c r="A2" s="497" t="s">
        <v>5</v>
      </c>
      <c r="B2" s="498"/>
      <c r="C2" s="499"/>
      <c r="D2" s="466" t="s">
        <v>6</v>
      </c>
      <c r="E2" s="467"/>
      <c r="F2" s="467"/>
      <c r="G2" s="467"/>
      <c r="H2" s="467"/>
      <c r="I2" s="467"/>
      <c r="J2" s="468"/>
      <c r="K2" s="469"/>
      <c r="L2" s="507">
        <f>Jun!L2+1</f>
        <v>6</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7</v>
      </c>
      <c r="L4" s="266" t="s">
        <v>90</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102</v>
      </c>
      <c r="B6" s="418"/>
      <c r="C6" s="418"/>
      <c r="D6" s="418"/>
      <c r="E6" s="418"/>
      <c r="F6" s="418"/>
      <c r="G6" s="419"/>
      <c r="H6" s="500" t="s">
        <v>104</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505"/>
      <c r="I8" s="476"/>
      <c r="J8" s="476"/>
      <c r="K8" s="476"/>
      <c r="L8" s="476"/>
      <c r="M8" s="477"/>
    </row>
    <row r="9" spans="1:13" x14ac:dyDescent="0.2">
      <c r="A9" s="122" t="s">
        <v>81</v>
      </c>
      <c r="B9" s="123"/>
      <c r="C9" s="267">
        <f>Jun!C57</f>
        <v>0</v>
      </c>
      <c r="D9" s="267">
        <f>Jun!D57</f>
        <v>0</v>
      </c>
      <c r="E9" s="267">
        <f>Jun!E57</f>
        <v>0</v>
      </c>
      <c r="F9" s="267">
        <f>Jun!F57</f>
        <v>0</v>
      </c>
      <c r="G9" s="268">
        <f>Jun!G57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67"/>
      <c r="D12" s="168"/>
      <c r="E12" s="169"/>
      <c r="F12" s="170"/>
      <c r="G12" s="171"/>
      <c r="H12" s="217">
        <v>0.33333333333333331</v>
      </c>
      <c r="I12" s="215">
        <v>0.5</v>
      </c>
      <c r="J12" s="215">
        <v>0.54166666666666663</v>
      </c>
      <c r="K12" s="215">
        <v>0.70833333333333337</v>
      </c>
      <c r="L12" s="216">
        <v>8</v>
      </c>
      <c r="M12" s="213" t="s">
        <v>132</v>
      </c>
    </row>
    <row r="13" spans="1:13" x14ac:dyDescent="0.2">
      <c r="A13" s="64" t="s">
        <v>26</v>
      </c>
      <c r="B13" s="225">
        <f t="shared" ref="B13:B17" si="0">IF(B14=" "," ",IF(DAY(B14)=1," ",B14-1))</f>
        <v>1</v>
      </c>
      <c r="C13" s="65"/>
      <c r="D13" s="172"/>
      <c r="E13" s="172"/>
      <c r="F13" s="172"/>
      <c r="G13" s="171"/>
      <c r="H13" s="68"/>
      <c r="I13" s="66"/>
      <c r="J13" s="66"/>
      <c r="K13" s="66"/>
      <c r="L13" s="116">
        <f t="shared" ref="L13:L43" si="1">ROUND(((K13-H13-(J13-I13))*24),2)</f>
        <v>0</v>
      </c>
      <c r="M13" s="67"/>
    </row>
    <row r="14" spans="1:13" x14ac:dyDescent="0.2">
      <c r="A14" s="64" t="s">
        <v>27</v>
      </c>
      <c r="B14" s="225">
        <f t="shared" si="0"/>
        <v>2</v>
      </c>
      <c r="C14" s="324"/>
      <c r="D14" s="238"/>
      <c r="E14" s="238"/>
      <c r="F14" s="238"/>
      <c r="G14" s="239"/>
      <c r="H14" s="133"/>
      <c r="I14" s="134"/>
      <c r="J14" s="134"/>
      <c r="K14" s="134"/>
      <c r="L14" s="154">
        <f t="shared" si="1"/>
        <v>0</v>
      </c>
    </row>
    <row r="15" spans="1:13" x14ac:dyDescent="0.2">
      <c r="A15" s="130" t="s">
        <v>28</v>
      </c>
      <c r="B15" s="225">
        <f t="shared" si="0"/>
        <v>3</v>
      </c>
      <c r="C15" s="324"/>
      <c r="D15" s="238"/>
      <c r="E15" s="238"/>
      <c r="F15" s="238"/>
      <c r="G15" s="238"/>
      <c r="H15" s="133"/>
      <c r="I15" s="134"/>
      <c r="J15" s="134"/>
      <c r="K15" s="134"/>
      <c r="L15" s="154">
        <f t="shared" si="1"/>
        <v>0</v>
      </c>
      <c r="M15" s="327"/>
    </row>
    <row r="16" spans="1:13" x14ac:dyDescent="0.2">
      <c r="A16" s="124" t="s">
        <v>29</v>
      </c>
      <c r="B16" s="222">
        <f t="shared" si="0"/>
        <v>4</v>
      </c>
      <c r="C16" s="234"/>
      <c r="D16" s="242"/>
      <c r="E16" s="242"/>
      <c r="F16" s="242"/>
      <c r="G16" s="242" t="s">
        <v>50</v>
      </c>
      <c r="H16" s="127"/>
      <c r="I16" s="128"/>
      <c r="J16" s="128"/>
      <c r="K16" s="128"/>
      <c r="L16" s="144">
        <f t="shared" si="1"/>
        <v>0</v>
      </c>
      <c r="M16" s="157" t="s">
        <v>51</v>
      </c>
    </row>
    <row r="17" spans="1:13" x14ac:dyDescent="0.2">
      <c r="A17" s="64" t="s">
        <v>30</v>
      </c>
      <c r="B17" s="225">
        <f t="shared" si="0"/>
        <v>5</v>
      </c>
      <c r="C17" s="65"/>
      <c r="D17" s="172"/>
      <c r="E17" s="172"/>
      <c r="F17" s="172"/>
      <c r="G17" s="171"/>
      <c r="H17" s="68"/>
      <c r="I17" s="66"/>
      <c r="J17" s="66"/>
      <c r="K17" s="66"/>
      <c r="L17" s="116">
        <f t="shared" si="1"/>
        <v>0</v>
      </c>
      <c r="M17" s="67"/>
    </row>
    <row r="18" spans="1:13" ht="15" thickBot="1" x14ac:dyDescent="0.25">
      <c r="A18" s="173" t="s">
        <v>31</v>
      </c>
      <c r="B18" s="224">
        <f>IF(B19=" "," ",IF(DAY(B19)=1," ",B19-1))</f>
        <v>6</v>
      </c>
      <c r="C18" s="174"/>
      <c r="D18" s="174"/>
      <c r="E18" s="174"/>
      <c r="F18" s="174"/>
      <c r="G18" s="175"/>
      <c r="H18" s="72"/>
      <c r="I18" s="73"/>
      <c r="J18" s="73"/>
      <c r="K18" s="73"/>
      <c r="L18" s="117">
        <f t="shared" si="1"/>
        <v>0</v>
      </c>
      <c r="M18" s="67"/>
    </row>
    <row r="19" spans="1:13" ht="15" thickBot="1" x14ac:dyDescent="0.25">
      <c r="A19" s="173" t="s">
        <v>32</v>
      </c>
      <c r="B19" s="224">
        <f>IF(B21=" "," ",IF(DAY(B21)=1," ",B21-1))</f>
        <v>7</v>
      </c>
      <c r="C19" s="174"/>
      <c r="D19" s="174"/>
      <c r="E19" s="174"/>
      <c r="F19" s="174"/>
      <c r="G19" s="175"/>
      <c r="H19" s="74"/>
      <c r="I19" s="75"/>
      <c r="J19" s="75"/>
      <c r="K19" s="75"/>
      <c r="L19" s="117">
        <f t="shared" si="1"/>
        <v>0</v>
      </c>
      <c r="M19" s="76" t="s">
        <v>73</v>
      </c>
    </row>
    <row r="20" spans="1:13" ht="15" thickBot="1" x14ac:dyDescent="0.25">
      <c r="A20" s="77"/>
      <c r="B20" s="78"/>
      <c r="C20" s="79"/>
      <c r="D20" s="79"/>
      <c r="E20" s="79"/>
      <c r="F20" s="79"/>
      <c r="G20" s="80"/>
      <c r="H20" s="82"/>
      <c r="I20" s="82"/>
      <c r="J20" s="82"/>
      <c r="K20" s="285" t="s">
        <v>174</v>
      </c>
      <c r="L20" s="118">
        <f>SUM(L13:L19)</f>
        <v>0</v>
      </c>
      <c r="M20" s="120">
        <f>H4-D53</f>
        <v>0</v>
      </c>
    </row>
    <row r="21" spans="1:13" s="100" customFormat="1" x14ac:dyDescent="0.2">
      <c r="A21" s="130" t="s">
        <v>26</v>
      </c>
      <c r="B21" s="223">
        <f t="shared" ref="B21:B26" si="2">B22-1</f>
        <v>8</v>
      </c>
      <c r="C21" s="238"/>
      <c r="D21" s="238"/>
      <c r="E21" s="238"/>
      <c r="F21" s="238"/>
      <c r="G21" s="239"/>
      <c r="H21" s="133"/>
      <c r="I21" s="134"/>
      <c r="J21" s="134"/>
      <c r="K21" s="134"/>
      <c r="L21" s="145">
        <f t="shared" si="1"/>
        <v>0</v>
      </c>
      <c r="M21" s="92"/>
    </row>
    <row r="22" spans="1:13" x14ac:dyDescent="0.2">
      <c r="A22" s="64" t="s">
        <v>27</v>
      </c>
      <c r="B22" s="225">
        <f t="shared" si="2"/>
        <v>9</v>
      </c>
      <c r="C22" s="172"/>
      <c r="D22" s="172" t="s">
        <v>17</v>
      </c>
      <c r="E22" s="172"/>
      <c r="F22" s="172"/>
      <c r="G22" s="171"/>
      <c r="H22" s="68"/>
      <c r="I22" s="66"/>
      <c r="J22" s="66"/>
      <c r="K22" s="66"/>
      <c r="L22" s="116">
        <f>ROUND(((K22-H22-(J22-I22))*24),2)</f>
        <v>0</v>
      </c>
      <c r="M22" s="67"/>
    </row>
    <row r="23" spans="1:13" x14ac:dyDescent="0.2">
      <c r="A23" s="64" t="s">
        <v>28</v>
      </c>
      <c r="B23" s="225">
        <f t="shared" si="2"/>
        <v>10</v>
      </c>
      <c r="C23" s="172"/>
      <c r="D23" s="172"/>
      <c r="E23" s="172"/>
      <c r="F23" s="172"/>
      <c r="G23" s="171"/>
      <c r="H23" s="68"/>
      <c r="I23" s="66"/>
      <c r="J23" s="66"/>
      <c r="K23" s="66"/>
      <c r="L23" s="116">
        <f t="shared" si="1"/>
        <v>0</v>
      </c>
      <c r="M23" s="67"/>
    </row>
    <row r="24" spans="1:13" x14ac:dyDescent="0.2">
      <c r="A24" s="64" t="s">
        <v>29</v>
      </c>
      <c r="B24" s="225">
        <f t="shared" si="2"/>
        <v>11</v>
      </c>
      <c r="C24" s="172"/>
      <c r="D24" s="172"/>
      <c r="E24" s="172"/>
      <c r="F24" s="172"/>
      <c r="G24" s="171"/>
      <c r="H24" s="68"/>
      <c r="I24" s="66"/>
      <c r="J24" s="66"/>
      <c r="K24" s="66"/>
      <c r="L24" s="116">
        <f t="shared" si="1"/>
        <v>0</v>
      </c>
      <c r="M24" s="67"/>
    </row>
    <row r="25" spans="1:13" x14ac:dyDescent="0.2">
      <c r="A25" s="64" t="s">
        <v>30</v>
      </c>
      <c r="B25" s="225">
        <f t="shared" si="2"/>
        <v>12</v>
      </c>
      <c r="C25" s="172"/>
      <c r="D25" s="172"/>
      <c r="E25" s="172"/>
      <c r="F25" s="172"/>
      <c r="G25" s="171"/>
      <c r="H25" s="68"/>
      <c r="I25" s="66"/>
      <c r="J25" s="66"/>
      <c r="K25" s="66"/>
      <c r="L25" s="116">
        <f t="shared" si="1"/>
        <v>0</v>
      </c>
      <c r="M25" s="67"/>
    </row>
    <row r="26" spans="1:13" ht="15" thickBot="1" x14ac:dyDescent="0.25">
      <c r="A26" s="173" t="s">
        <v>31</v>
      </c>
      <c r="B26" s="224">
        <f t="shared" si="2"/>
        <v>13</v>
      </c>
      <c r="C26" s="174"/>
      <c r="D26" s="174"/>
      <c r="E26" s="174"/>
      <c r="F26" s="174"/>
      <c r="G26" s="175"/>
      <c r="H26" s="72"/>
      <c r="I26" s="73"/>
      <c r="J26" s="73"/>
      <c r="K26" s="73"/>
      <c r="L26" s="117">
        <f t="shared" si="1"/>
        <v>0</v>
      </c>
      <c r="M26" s="67"/>
    </row>
    <row r="27" spans="1:13" ht="15" thickBot="1" x14ac:dyDescent="0.25">
      <c r="A27" s="173" t="s">
        <v>32</v>
      </c>
      <c r="B27" s="224">
        <f>B29-1</f>
        <v>14</v>
      </c>
      <c r="C27" s="174"/>
      <c r="D27" s="174"/>
      <c r="E27" s="174"/>
      <c r="F27" s="174"/>
      <c r="G27" s="175"/>
      <c r="H27" s="72"/>
      <c r="I27" s="73"/>
      <c r="J27" s="73"/>
      <c r="K27" s="73"/>
      <c r="L27" s="117">
        <f t="shared" si="1"/>
        <v>0</v>
      </c>
      <c r="M27" s="76" t="s">
        <v>73</v>
      </c>
    </row>
    <row r="28" spans="1:13" ht="15" thickBot="1" x14ac:dyDescent="0.25">
      <c r="A28" s="77"/>
      <c r="B28" s="78"/>
      <c r="C28" s="79"/>
      <c r="D28" s="79"/>
      <c r="E28" s="79"/>
      <c r="F28" s="79"/>
      <c r="G28" s="80"/>
      <c r="H28" s="82"/>
      <c r="I28" s="82"/>
      <c r="J28" s="82"/>
      <c r="K28" s="285" t="s">
        <v>174</v>
      </c>
      <c r="L28" s="118">
        <f>SUM(L21:L27)</f>
        <v>0</v>
      </c>
      <c r="M28" s="120">
        <f>H4</f>
        <v>0</v>
      </c>
    </row>
    <row r="29" spans="1:13" x14ac:dyDescent="0.2">
      <c r="A29" s="64" t="s">
        <v>26</v>
      </c>
      <c r="B29" s="225">
        <f t="shared" ref="B29:B34" si="3">B30-1</f>
        <v>15</v>
      </c>
      <c r="C29" s="172"/>
      <c r="D29" s="172"/>
      <c r="E29" s="172"/>
      <c r="F29" s="172"/>
      <c r="G29" s="171" t="s">
        <v>17</v>
      </c>
      <c r="H29" s="68"/>
      <c r="I29" s="66"/>
      <c r="J29" s="66"/>
      <c r="K29" s="66"/>
      <c r="L29" s="116">
        <f t="shared" si="1"/>
        <v>0</v>
      </c>
      <c r="M29" s="83"/>
    </row>
    <row r="30" spans="1:13" x14ac:dyDescent="0.2">
      <c r="A30" s="64" t="s">
        <v>27</v>
      </c>
      <c r="B30" s="225">
        <f t="shared" si="3"/>
        <v>16</v>
      </c>
      <c r="C30" s="172"/>
      <c r="D30" s="172"/>
      <c r="E30" s="172"/>
      <c r="F30" s="172"/>
      <c r="G30" s="171"/>
      <c r="H30" s="68"/>
      <c r="I30" s="66"/>
      <c r="J30" s="66"/>
      <c r="K30" s="66"/>
      <c r="L30" s="116">
        <f t="shared" si="1"/>
        <v>0</v>
      </c>
      <c r="M30" s="67"/>
    </row>
    <row r="31" spans="1:13" x14ac:dyDescent="0.2">
      <c r="A31" s="64" t="s">
        <v>28</v>
      </c>
      <c r="B31" s="225">
        <f t="shared" si="3"/>
        <v>17</v>
      </c>
      <c r="C31" s="172"/>
      <c r="D31" s="172"/>
      <c r="E31" s="172"/>
      <c r="F31" s="172"/>
      <c r="G31" s="171"/>
      <c r="H31" s="68"/>
      <c r="I31" s="66"/>
      <c r="J31" s="66"/>
      <c r="K31" s="66"/>
      <c r="L31" s="116">
        <f t="shared" si="1"/>
        <v>0</v>
      </c>
      <c r="M31" s="67"/>
    </row>
    <row r="32" spans="1:13" x14ac:dyDescent="0.2">
      <c r="A32" s="64" t="s">
        <v>29</v>
      </c>
      <c r="B32" s="225">
        <f t="shared" si="3"/>
        <v>18</v>
      </c>
      <c r="C32" s="172"/>
      <c r="D32" s="172"/>
      <c r="E32" s="172"/>
      <c r="F32" s="172"/>
      <c r="G32" s="171"/>
      <c r="H32" s="68"/>
      <c r="I32" s="66"/>
      <c r="J32" s="66"/>
      <c r="K32" s="66"/>
      <c r="L32" s="116">
        <f t="shared" si="1"/>
        <v>0</v>
      </c>
      <c r="M32" s="67"/>
    </row>
    <row r="33" spans="1:13" x14ac:dyDescent="0.2">
      <c r="A33" s="64" t="s">
        <v>30</v>
      </c>
      <c r="B33" s="225">
        <f t="shared" si="3"/>
        <v>19</v>
      </c>
      <c r="C33" s="172"/>
      <c r="D33" s="172"/>
      <c r="E33" s="172"/>
      <c r="F33" s="172"/>
      <c r="G33" s="171"/>
      <c r="H33" s="68"/>
      <c r="I33" s="66"/>
      <c r="J33" s="66"/>
      <c r="K33" s="66"/>
      <c r="L33" s="116">
        <f t="shared" si="1"/>
        <v>0</v>
      </c>
      <c r="M33" s="67"/>
    </row>
    <row r="34" spans="1:13" ht="15" thickBot="1" x14ac:dyDescent="0.25">
      <c r="A34" s="173" t="s">
        <v>31</v>
      </c>
      <c r="B34" s="224">
        <f t="shared" si="3"/>
        <v>20</v>
      </c>
      <c r="C34" s="174"/>
      <c r="D34" s="174"/>
      <c r="E34" s="174"/>
      <c r="F34" s="174"/>
      <c r="G34" s="175"/>
      <c r="H34" s="72"/>
      <c r="I34" s="73"/>
      <c r="J34" s="73"/>
      <c r="K34" s="73"/>
      <c r="L34" s="117">
        <f t="shared" si="1"/>
        <v>0</v>
      </c>
      <c r="M34" s="67"/>
    </row>
    <row r="35" spans="1:13" ht="15" thickBot="1" x14ac:dyDescent="0.25">
      <c r="A35" s="173" t="s">
        <v>32</v>
      </c>
      <c r="B35" s="224">
        <f>B37-1</f>
        <v>21</v>
      </c>
      <c r="C35" s="174"/>
      <c r="D35" s="174"/>
      <c r="E35" s="174"/>
      <c r="F35" s="174"/>
      <c r="G35" s="175"/>
      <c r="H35" s="72"/>
      <c r="I35" s="73"/>
      <c r="J35" s="73"/>
      <c r="K35" s="73"/>
      <c r="L35" s="117">
        <f t="shared" si="1"/>
        <v>0</v>
      </c>
      <c r="M35" s="76" t="s">
        <v>73</v>
      </c>
    </row>
    <row r="36" spans="1:13" ht="15" thickBot="1" x14ac:dyDescent="0.25">
      <c r="A36" s="77"/>
      <c r="B36" s="78"/>
      <c r="C36" s="79"/>
      <c r="D36" s="79"/>
      <c r="E36" s="79"/>
      <c r="F36" s="79"/>
      <c r="G36" s="80"/>
      <c r="H36" s="82"/>
      <c r="I36" s="82"/>
      <c r="J36" s="82"/>
      <c r="K36" s="285" t="s">
        <v>174</v>
      </c>
      <c r="L36" s="118">
        <f>SUM(L29:L35)</f>
        <v>0</v>
      </c>
      <c r="M36" s="120">
        <f>H4</f>
        <v>0</v>
      </c>
    </row>
    <row r="37" spans="1:13" x14ac:dyDescent="0.2">
      <c r="A37" s="64" t="s">
        <v>26</v>
      </c>
      <c r="B37" s="225">
        <f t="shared" ref="B37:B42" si="4">B38-1</f>
        <v>22</v>
      </c>
      <c r="C37" s="172"/>
      <c r="D37" s="172"/>
      <c r="E37" s="172"/>
      <c r="F37" s="172"/>
      <c r="G37" s="171"/>
      <c r="H37" s="68"/>
      <c r="I37" s="66"/>
      <c r="J37" s="66"/>
      <c r="K37" s="66"/>
      <c r="L37" s="116">
        <f t="shared" si="1"/>
        <v>0</v>
      </c>
      <c r="M37" s="83"/>
    </row>
    <row r="38" spans="1:13" x14ac:dyDescent="0.2">
      <c r="A38" s="64" t="s">
        <v>27</v>
      </c>
      <c r="B38" s="225">
        <f t="shared" si="4"/>
        <v>23</v>
      </c>
      <c r="C38" s="172"/>
      <c r="D38" s="172"/>
      <c r="E38" s="172"/>
      <c r="F38" s="172"/>
      <c r="G38" s="171"/>
      <c r="H38" s="68"/>
      <c r="I38" s="66"/>
      <c r="J38" s="66"/>
      <c r="K38" s="66"/>
      <c r="L38" s="116">
        <f t="shared" si="1"/>
        <v>0</v>
      </c>
      <c r="M38" s="67"/>
    </row>
    <row r="39" spans="1:13" x14ac:dyDescent="0.2">
      <c r="A39" s="64" t="s">
        <v>28</v>
      </c>
      <c r="B39" s="225">
        <f t="shared" si="4"/>
        <v>24</v>
      </c>
      <c r="C39" s="172"/>
      <c r="D39" s="172"/>
      <c r="E39" s="172"/>
      <c r="F39" s="172"/>
      <c r="G39" s="171"/>
      <c r="H39" s="68"/>
      <c r="I39" s="66"/>
      <c r="J39" s="66"/>
      <c r="K39" s="66"/>
      <c r="L39" s="116">
        <f t="shared" si="1"/>
        <v>0</v>
      </c>
      <c r="M39" s="67"/>
    </row>
    <row r="40" spans="1:13" x14ac:dyDescent="0.2">
      <c r="A40" s="64" t="s">
        <v>29</v>
      </c>
      <c r="B40" s="225">
        <f t="shared" si="4"/>
        <v>25</v>
      </c>
      <c r="C40" s="172"/>
      <c r="D40" s="172"/>
      <c r="E40" s="172"/>
      <c r="F40" s="172"/>
      <c r="G40" s="171"/>
      <c r="H40" s="68"/>
      <c r="I40" s="66"/>
      <c r="J40" s="66"/>
      <c r="K40" s="66"/>
      <c r="L40" s="116">
        <f t="shared" si="1"/>
        <v>0</v>
      </c>
      <c r="M40" s="67"/>
    </row>
    <row r="41" spans="1:13" x14ac:dyDescent="0.2">
      <c r="A41" s="64" t="s">
        <v>30</v>
      </c>
      <c r="B41" s="225">
        <f t="shared" si="4"/>
        <v>26</v>
      </c>
      <c r="C41" s="172"/>
      <c r="D41" s="172" t="s">
        <v>17</v>
      </c>
      <c r="E41" s="172"/>
      <c r="F41" s="172"/>
      <c r="G41" s="171"/>
      <c r="H41" s="68"/>
      <c r="I41" s="66"/>
      <c r="J41" s="66"/>
      <c r="K41" s="66"/>
      <c r="L41" s="116">
        <f t="shared" si="1"/>
        <v>0</v>
      </c>
      <c r="M41" s="67"/>
    </row>
    <row r="42" spans="1:13" ht="15" thickBot="1" x14ac:dyDescent="0.25">
      <c r="A42" s="69" t="s">
        <v>31</v>
      </c>
      <c r="B42" s="224">
        <f t="shared" si="4"/>
        <v>27</v>
      </c>
      <c r="C42" s="174"/>
      <c r="D42" s="174"/>
      <c r="E42" s="174"/>
      <c r="F42" s="174"/>
      <c r="G42" s="175"/>
      <c r="H42" s="72"/>
      <c r="I42" s="73"/>
      <c r="J42" s="73"/>
      <c r="K42" s="73"/>
      <c r="L42" s="117">
        <f t="shared" si="1"/>
        <v>0</v>
      </c>
      <c r="M42" s="67"/>
    </row>
    <row r="43" spans="1:13" ht="15" thickBot="1" x14ac:dyDescent="0.25">
      <c r="A43" s="69" t="s">
        <v>32</v>
      </c>
      <c r="B43" s="224">
        <f>B45-1</f>
        <v>28</v>
      </c>
      <c r="C43" s="174"/>
      <c r="D43" s="174"/>
      <c r="E43" s="174"/>
      <c r="F43" s="174"/>
      <c r="G43" s="175"/>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v>29</v>
      </c>
      <c r="C45" s="65" t="s">
        <v>225</v>
      </c>
      <c r="D45" s="172"/>
      <c r="E45" s="172"/>
      <c r="F45" s="172"/>
      <c r="G45" s="171"/>
      <c r="H45" s="68" t="s">
        <v>226</v>
      </c>
      <c r="I45" s="66"/>
      <c r="J45" s="66"/>
      <c r="K45" s="66"/>
      <c r="L45" s="261"/>
      <c r="M45" s="83"/>
    </row>
    <row r="46" spans="1:13" x14ac:dyDescent="0.2">
      <c r="A46" s="64" t="s">
        <v>27</v>
      </c>
      <c r="B46" s="225">
        <v>30</v>
      </c>
      <c r="C46" s="65" t="s">
        <v>196</v>
      </c>
      <c r="D46" s="172"/>
      <c r="E46" s="172"/>
      <c r="F46" s="172"/>
      <c r="G46" s="171"/>
      <c r="H46" s="68" t="s">
        <v>197</v>
      </c>
      <c r="I46" s="66"/>
      <c r="J46" s="66"/>
      <c r="K46" s="66"/>
      <c r="L46" s="261"/>
      <c r="M46" s="67"/>
    </row>
    <row r="47" spans="1:13" x14ac:dyDescent="0.2">
      <c r="A47" s="64" t="s">
        <v>28</v>
      </c>
      <c r="B47" s="225">
        <v>31</v>
      </c>
      <c r="C47" s="65" t="s">
        <v>164</v>
      </c>
      <c r="D47" s="172"/>
      <c r="E47" s="172"/>
      <c r="F47" s="172"/>
      <c r="G47" s="171"/>
      <c r="H47" s="68" t="s">
        <v>171</v>
      </c>
      <c r="I47" s="66"/>
      <c r="J47" s="66"/>
      <c r="K47" s="66"/>
      <c r="L47" s="261"/>
      <c r="M47" s="67"/>
    </row>
    <row r="48" spans="1:13" x14ac:dyDescent="0.2">
      <c r="A48" s="64" t="s">
        <v>29</v>
      </c>
      <c r="B48" s="225" t="str">
        <f>IF(B49=" ",IF(WEEKDAY(TABLE!$A$18)=TABLE!$B$16,TABLE!$A$18," "),B49-1)</f>
        <v xml:space="preserve"> </v>
      </c>
      <c r="C48" s="65"/>
      <c r="D48" s="172"/>
      <c r="E48" s="172"/>
      <c r="F48" s="172"/>
      <c r="G48" s="171"/>
      <c r="H48" s="68" t="s">
        <v>131</v>
      </c>
      <c r="I48" s="66"/>
      <c r="J48" s="66"/>
      <c r="K48" s="66"/>
      <c r="L48" s="261"/>
      <c r="M48" s="67"/>
    </row>
    <row r="49" spans="1:13" x14ac:dyDescent="0.2">
      <c r="A49" s="64" t="s">
        <v>30</v>
      </c>
      <c r="B49" s="225" t="str">
        <f>IF(B50=" ",IF(WEEKDAY(TABLE!$A$18)=TABLE!$B$17,TABLE!$A$18," "),B50-1)</f>
        <v xml:space="preserve"> </v>
      </c>
      <c r="C49" s="65"/>
      <c r="D49" s="172"/>
      <c r="E49" s="172"/>
      <c r="F49" s="172"/>
      <c r="G49" s="171"/>
      <c r="H49" s="68"/>
      <c r="I49" s="66"/>
      <c r="J49" s="66"/>
      <c r="K49" s="66"/>
      <c r="L49" s="261"/>
      <c r="M49" s="67"/>
    </row>
    <row r="50" spans="1:13" ht="15" thickBot="1" x14ac:dyDescent="0.25">
      <c r="A50" s="69" t="s">
        <v>31</v>
      </c>
      <c r="B50" s="224" t="str">
        <f>IF(B51=" ",IF(WEEKDAY(TABLE!$A$18)=TABLE!$B$18,TABLE!$A$18," "),B51-1)</f>
        <v xml:space="preserve"> </v>
      </c>
      <c r="C50" s="135"/>
      <c r="D50" s="174"/>
      <c r="E50" s="174"/>
      <c r="F50" s="174"/>
      <c r="G50" s="175"/>
      <c r="H50" s="72"/>
      <c r="I50" s="73"/>
      <c r="J50" s="73"/>
      <c r="K50" s="73"/>
      <c r="L50" s="219"/>
      <c r="M50" s="84"/>
    </row>
    <row r="51" spans="1:13" ht="15" thickBot="1" x14ac:dyDescent="0.25">
      <c r="A51" s="69" t="s">
        <v>32</v>
      </c>
      <c r="B51" s="224" t="str">
        <f>IF(WEEKDAY(TABLE!$A$18)=TABLE!$B$19,TABLE!$A$18," ")</f>
        <v xml:space="preserve"> </v>
      </c>
      <c r="C51" s="174"/>
      <c r="D51" s="174"/>
      <c r="E51" s="174"/>
      <c r="F51" s="174"/>
      <c r="G51" s="175"/>
      <c r="H51" s="72"/>
      <c r="I51" s="73"/>
      <c r="J51" s="73"/>
      <c r="K51" s="73"/>
      <c r="L51" s="219"/>
      <c r="M51" s="76" t="s">
        <v>73</v>
      </c>
    </row>
    <row r="52" spans="1:13" ht="15" thickBot="1" x14ac:dyDescent="0.25">
      <c r="A52" s="85"/>
      <c r="B52" s="86"/>
      <c r="C52" s="453" t="s">
        <v>33</v>
      </c>
      <c r="D52" s="454"/>
      <c r="E52" s="454"/>
      <c r="F52" s="455"/>
      <c r="G52" s="152"/>
      <c r="H52" s="81"/>
      <c r="I52" s="82"/>
      <c r="J52" s="82"/>
      <c r="K52" s="285" t="s">
        <v>174</v>
      </c>
      <c r="L52" s="274"/>
      <c r="M52" s="227"/>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SUM(C13:C47)</f>
        <v>0</v>
      </c>
      <c r="D56" s="226">
        <f>SUM(D13:D47)</f>
        <v>0</v>
      </c>
      <c r="E56" s="226">
        <f>SUM(E13:E47)</f>
        <v>0</v>
      </c>
      <c r="F56" s="226">
        <f>SUM(F13:F47)</f>
        <v>0</v>
      </c>
      <c r="G56" s="226">
        <f>SUM(G13:G47)</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66</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74"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5703125" style="30" customWidth="1"/>
    <col min="14" max="16384" width="8.85546875" style="30"/>
  </cols>
  <sheetData>
    <row r="1" spans="1:13" ht="15" x14ac:dyDescent="0.25">
      <c r="A1" s="494" t="s">
        <v>3</v>
      </c>
      <c r="B1" s="495"/>
      <c r="C1" s="496"/>
      <c r="D1" s="462" t="s">
        <v>4</v>
      </c>
      <c r="E1" s="464"/>
      <c r="F1" s="464"/>
      <c r="G1" s="464"/>
      <c r="H1" s="464"/>
      <c r="I1" s="464"/>
      <c r="J1" s="464"/>
      <c r="K1" s="465"/>
      <c r="L1" s="478" t="s">
        <v>119</v>
      </c>
      <c r="M1" s="479"/>
    </row>
    <row r="2" spans="1:13" ht="15.75" thickBot="1" x14ac:dyDescent="0.3">
      <c r="A2" s="497" t="s">
        <v>5</v>
      </c>
      <c r="B2" s="498"/>
      <c r="C2" s="499"/>
      <c r="D2" s="466" t="s">
        <v>6</v>
      </c>
      <c r="E2" s="468"/>
      <c r="F2" s="468"/>
      <c r="G2" s="468"/>
      <c r="H2" s="468"/>
      <c r="I2" s="468"/>
      <c r="J2" s="468"/>
      <c r="K2" s="469"/>
      <c r="L2" s="480">
        <f>Jul!L2+1</f>
        <v>7</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8</v>
      </c>
      <c r="L4" s="266" t="s">
        <v>91</v>
      </c>
      <c r="M4" s="220">
        <f>Jan!M4</f>
        <v>2019</v>
      </c>
    </row>
    <row r="5" spans="1:13" ht="13.9" customHeight="1" x14ac:dyDescent="0.2">
      <c r="A5" s="31"/>
      <c r="B5" s="32"/>
      <c r="C5" s="428" t="s">
        <v>122</v>
      </c>
      <c r="D5" s="429"/>
      <c r="E5" s="430"/>
      <c r="F5" s="33"/>
      <c r="G5" s="34"/>
      <c r="H5" s="35"/>
      <c r="I5" s="36"/>
      <c r="J5" s="37"/>
      <c r="K5" s="38" t="s">
        <v>129</v>
      </c>
      <c r="L5" s="39"/>
      <c r="M5" s="159"/>
    </row>
    <row r="6" spans="1:13" ht="14.25" customHeight="1" x14ac:dyDescent="0.2">
      <c r="A6" s="470" t="s">
        <v>101</v>
      </c>
      <c r="B6" s="418"/>
      <c r="C6" s="418"/>
      <c r="D6" s="418"/>
      <c r="E6" s="418"/>
      <c r="F6" s="418"/>
      <c r="G6" s="419"/>
      <c r="H6" s="500" t="s">
        <v>104</v>
      </c>
      <c r="I6" s="472"/>
      <c r="J6" s="472"/>
      <c r="K6" s="472"/>
      <c r="L6" s="472"/>
      <c r="M6" s="472"/>
    </row>
    <row r="7" spans="1:13" x14ac:dyDescent="0.2">
      <c r="A7" s="471"/>
      <c r="B7" s="421"/>
      <c r="C7" s="421"/>
      <c r="D7" s="421"/>
      <c r="E7" s="421"/>
      <c r="F7" s="421"/>
      <c r="G7" s="422"/>
      <c r="H7" s="501"/>
      <c r="I7" s="474"/>
      <c r="J7" s="474"/>
      <c r="K7" s="474"/>
      <c r="L7" s="474"/>
      <c r="M7" s="475"/>
    </row>
    <row r="8" spans="1:13" x14ac:dyDescent="0.2">
      <c r="A8" s="281" t="s">
        <v>9</v>
      </c>
      <c r="B8" s="41"/>
      <c r="C8" s="42" t="s">
        <v>80</v>
      </c>
      <c r="D8" s="42" t="s">
        <v>10</v>
      </c>
      <c r="E8" s="42" t="s">
        <v>79</v>
      </c>
      <c r="F8" s="42" t="s">
        <v>11</v>
      </c>
      <c r="G8" s="43" t="s">
        <v>12</v>
      </c>
      <c r="H8" s="505"/>
      <c r="I8" s="476"/>
      <c r="J8" s="476"/>
      <c r="K8" s="476"/>
      <c r="L8" s="476"/>
      <c r="M8" s="477"/>
    </row>
    <row r="9" spans="1:13" x14ac:dyDescent="0.2">
      <c r="A9" s="280" t="s">
        <v>81</v>
      </c>
      <c r="B9" s="44"/>
      <c r="C9" s="267">
        <f>Jul!C57</f>
        <v>0</v>
      </c>
      <c r="D9" s="267">
        <f>Jul!D57</f>
        <v>0</v>
      </c>
      <c r="E9" s="267">
        <f>Jul!E57</f>
        <v>0</v>
      </c>
      <c r="F9" s="267">
        <f>Jul!F57</f>
        <v>0</v>
      </c>
      <c r="G9" s="268">
        <f>Jul!G57</f>
        <v>0</v>
      </c>
      <c r="H9" s="276" t="s">
        <v>13</v>
      </c>
      <c r="I9" s="386" t="s">
        <v>14</v>
      </c>
      <c r="J9" s="387"/>
      <c r="K9" s="47" t="s">
        <v>15</v>
      </c>
      <c r="L9" s="282" t="s">
        <v>16</v>
      </c>
      <c r="M9" s="160"/>
    </row>
    <row r="10" spans="1:13" x14ac:dyDescent="0.2">
      <c r="A10" s="280" t="s">
        <v>83</v>
      </c>
      <c r="B10" s="44"/>
      <c r="C10" s="45">
        <v>0</v>
      </c>
      <c r="D10" s="45">
        <v>0</v>
      </c>
      <c r="E10" s="49" t="s">
        <v>18</v>
      </c>
      <c r="F10" s="50">
        <v>0</v>
      </c>
      <c r="G10" s="51" t="s">
        <v>18</v>
      </c>
      <c r="H10" s="52" t="s">
        <v>19</v>
      </c>
      <c r="I10" s="53" t="s">
        <v>20</v>
      </c>
      <c r="J10" s="53" t="s">
        <v>21</v>
      </c>
      <c r="K10" s="54" t="s">
        <v>19</v>
      </c>
      <c r="L10" s="277" t="s">
        <v>22</v>
      </c>
      <c r="M10" s="55" t="s">
        <v>23</v>
      </c>
    </row>
    <row r="11" spans="1:13" x14ac:dyDescent="0.2">
      <c r="A11" s="280" t="s">
        <v>82</v>
      </c>
      <c r="B11" s="44"/>
      <c r="C11" s="221">
        <f>C9-C10</f>
        <v>0</v>
      </c>
      <c r="D11" s="221">
        <f>D10+D9</f>
        <v>0</v>
      </c>
      <c r="E11" s="221">
        <f>E9</f>
        <v>0</v>
      </c>
      <c r="F11" s="221">
        <f>F9-F10</f>
        <v>0</v>
      </c>
      <c r="G11" s="269">
        <f>G9</f>
        <v>0</v>
      </c>
      <c r="H11" s="393" t="s">
        <v>72</v>
      </c>
      <c r="I11" s="393"/>
      <c r="J11" s="393"/>
      <c r="K11" s="387"/>
      <c r="L11" s="53" t="s">
        <v>71</v>
      </c>
      <c r="M11" s="161"/>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3" t="str">
        <f t="shared" ref="B13:B17" si="0">IF(B14=" "," ",IF(DAY(B14)=1," ",B14-1))</f>
        <v xml:space="preserve"> </v>
      </c>
      <c r="C13" s="65" t="s">
        <v>227</v>
      </c>
      <c r="D13" s="45"/>
      <c r="E13" s="45"/>
      <c r="F13" s="45"/>
      <c r="G13" s="61"/>
      <c r="H13" s="162"/>
      <c r="I13" s="66"/>
      <c r="J13" s="66"/>
      <c r="K13" s="66"/>
      <c r="L13" s="116">
        <f>ROUND(((K13-H13-(J13-I13))*24),2)</f>
        <v>0</v>
      </c>
      <c r="M13" s="67" t="s">
        <v>228</v>
      </c>
    </row>
    <row r="14" spans="1:13" x14ac:dyDescent="0.2">
      <c r="A14" s="64" t="s">
        <v>27</v>
      </c>
      <c r="B14" s="223" t="str">
        <f t="shared" si="0"/>
        <v xml:space="preserve"> </v>
      </c>
      <c r="C14" s="65" t="s">
        <v>198</v>
      </c>
      <c r="D14" s="45"/>
      <c r="E14" s="45"/>
      <c r="F14" s="45"/>
      <c r="G14" s="61"/>
      <c r="H14" s="162"/>
      <c r="I14" s="66"/>
      <c r="J14" s="66"/>
      <c r="K14" s="66"/>
      <c r="L14" s="116">
        <f t="shared" ref="L14:L51" si="1">ROUND(((K14-H14-(J14-I14))*24),2)</f>
        <v>0</v>
      </c>
      <c r="M14" s="67" t="s">
        <v>199</v>
      </c>
    </row>
    <row r="15" spans="1:13" ht="15" x14ac:dyDescent="0.25">
      <c r="A15" s="64" t="s">
        <v>28</v>
      </c>
      <c r="B15" s="223" t="str">
        <f t="shared" si="0"/>
        <v xml:space="preserve"> </v>
      </c>
      <c r="C15" s="65" t="s">
        <v>165</v>
      </c>
      <c r="D15" s="164"/>
      <c r="E15" s="164"/>
      <c r="F15" s="164"/>
      <c r="G15" s="165"/>
      <c r="H15" s="162"/>
      <c r="I15" s="66"/>
      <c r="J15" s="66"/>
      <c r="K15" s="66"/>
      <c r="L15" s="116">
        <f t="shared" si="1"/>
        <v>0</v>
      </c>
      <c r="M15" s="67" t="s">
        <v>166</v>
      </c>
    </row>
    <row r="16" spans="1:13" x14ac:dyDescent="0.2">
      <c r="A16" s="64" t="s">
        <v>29</v>
      </c>
      <c r="B16" s="223">
        <f t="shared" si="0"/>
        <v>43678</v>
      </c>
      <c r="C16" s="65"/>
      <c r="D16" s="45"/>
      <c r="E16" s="45"/>
      <c r="F16" s="45"/>
      <c r="G16" s="46"/>
      <c r="H16" s="162"/>
      <c r="I16" s="66"/>
      <c r="J16" s="66"/>
      <c r="K16" s="66"/>
      <c r="L16" s="116">
        <f t="shared" si="1"/>
        <v>0</v>
      </c>
      <c r="M16" s="163"/>
    </row>
    <row r="17" spans="1:20" x14ac:dyDescent="0.2">
      <c r="A17" s="64" t="s">
        <v>30</v>
      </c>
      <c r="B17" s="225">
        <f t="shared" si="0"/>
        <v>43679</v>
      </c>
      <c r="C17" s="65"/>
      <c r="D17" s="45"/>
      <c r="E17" s="45"/>
      <c r="F17" s="45"/>
      <c r="G17" s="61"/>
      <c r="H17" s="162"/>
      <c r="I17" s="66"/>
      <c r="J17" s="66"/>
      <c r="K17" s="66"/>
      <c r="L17" s="116">
        <f t="shared" si="1"/>
        <v>0</v>
      </c>
      <c r="M17" s="67"/>
    </row>
    <row r="18" spans="1:20" ht="15" thickBot="1" x14ac:dyDescent="0.25">
      <c r="A18" s="69" t="s">
        <v>31</v>
      </c>
      <c r="B18" s="224">
        <f>IF(B19=" "," ",IF(DAY(B19)=1," ",B19-1))</f>
        <v>43680</v>
      </c>
      <c r="C18" s="70"/>
      <c r="D18" s="70"/>
      <c r="E18" s="70"/>
      <c r="F18" s="70"/>
      <c r="G18" s="71"/>
      <c r="H18" s="166"/>
      <c r="I18" s="73"/>
      <c r="J18" s="73"/>
      <c r="K18" s="73"/>
      <c r="L18" s="117">
        <f t="shared" si="1"/>
        <v>0</v>
      </c>
      <c r="M18" s="67"/>
    </row>
    <row r="19" spans="1:20" ht="15" thickBot="1" x14ac:dyDescent="0.25">
      <c r="A19" s="69" t="s">
        <v>32</v>
      </c>
      <c r="B19" s="224">
        <f>IF(B21=" "," ",IF(DAY(B21)=1," ",B21-1))</f>
        <v>43681</v>
      </c>
      <c r="C19" s="70"/>
      <c r="D19" s="70"/>
      <c r="E19" s="70"/>
      <c r="F19" s="70"/>
      <c r="G19" s="71"/>
      <c r="H19" s="74"/>
      <c r="I19" s="75"/>
      <c r="J19" s="75"/>
      <c r="K19" s="75"/>
      <c r="L19" s="117">
        <f t="shared" si="1"/>
        <v>0</v>
      </c>
      <c r="M19" s="76" t="s">
        <v>73</v>
      </c>
      <c r="S19" s="150"/>
    </row>
    <row r="20" spans="1:20" ht="15" thickBot="1" x14ac:dyDescent="0.25">
      <c r="A20" s="77"/>
      <c r="B20" s="78"/>
      <c r="C20" s="79"/>
      <c r="D20" s="79"/>
      <c r="E20" s="79"/>
      <c r="F20" s="79"/>
      <c r="G20" s="80"/>
      <c r="H20" s="81"/>
      <c r="I20" s="82"/>
      <c r="J20" s="82"/>
      <c r="K20" s="285" t="s">
        <v>174</v>
      </c>
      <c r="L20" s="118">
        <f>SUM(L13:L19)</f>
        <v>0</v>
      </c>
      <c r="M20" s="120">
        <f>H4</f>
        <v>0</v>
      </c>
      <c r="T20" s="150"/>
    </row>
    <row r="21" spans="1:20" x14ac:dyDescent="0.2">
      <c r="A21" s="64" t="s">
        <v>26</v>
      </c>
      <c r="B21" s="225">
        <f t="shared" ref="B21:B26" si="2">B22-1</f>
        <v>43682</v>
      </c>
      <c r="C21" s="45"/>
      <c r="D21" s="45"/>
      <c r="E21" s="45"/>
      <c r="F21" s="45"/>
      <c r="G21" s="61"/>
      <c r="H21" s="68"/>
      <c r="I21" s="66"/>
      <c r="J21" s="66"/>
      <c r="K21" s="66"/>
      <c r="L21" s="116">
        <f t="shared" si="1"/>
        <v>0</v>
      </c>
      <c r="M21" s="83"/>
    </row>
    <row r="22" spans="1:20" x14ac:dyDescent="0.2">
      <c r="A22" s="64" t="s">
        <v>27</v>
      </c>
      <c r="B22" s="225">
        <f t="shared" si="2"/>
        <v>43683</v>
      </c>
      <c r="C22" s="45"/>
      <c r="D22" s="45" t="s">
        <v>17</v>
      </c>
      <c r="E22" s="45"/>
      <c r="F22" s="45"/>
      <c r="G22" s="61"/>
      <c r="H22" s="68"/>
      <c r="I22" s="66"/>
      <c r="J22" s="66"/>
      <c r="K22" s="66"/>
      <c r="L22" s="116">
        <f t="shared" si="1"/>
        <v>0</v>
      </c>
      <c r="M22" s="67"/>
    </row>
    <row r="23" spans="1:20" x14ac:dyDescent="0.2">
      <c r="A23" s="64" t="s">
        <v>28</v>
      </c>
      <c r="B23" s="225">
        <f t="shared" si="2"/>
        <v>43684</v>
      </c>
      <c r="C23" s="45"/>
      <c r="D23" s="45"/>
      <c r="E23" s="45"/>
      <c r="F23" s="45"/>
      <c r="G23" s="61"/>
      <c r="H23" s="68"/>
      <c r="I23" s="66"/>
      <c r="J23" s="66"/>
      <c r="K23" s="66"/>
      <c r="L23" s="116">
        <f t="shared" si="1"/>
        <v>0</v>
      </c>
      <c r="M23" s="67"/>
    </row>
    <row r="24" spans="1:20" x14ac:dyDescent="0.2">
      <c r="A24" s="64" t="s">
        <v>29</v>
      </c>
      <c r="B24" s="225">
        <f t="shared" si="2"/>
        <v>43685</v>
      </c>
      <c r="C24" s="45"/>
      <c r="D24" s="45"/>
      <c r="E24" s="45"/>
      <c r="F24" s="45"/>
      <c r="G24" s="61"/>
      <c r="H24" s="68"/>
      <c r="I24" s="66"/>
      <c r="J24" s="66"/>
      <c r="K24" s="66"/>
      <c r="L24" s="116">
        <f t="shared" si="1"/>
        <v>0</v>
      </c>
      <c r="M24" s="67"/>
    </row>
    <row r="25" spans="1:20" x14ac:dyDescent="0.2">
      <c r="A25" s="64" t="s">
        <v>30</v>
      </c>
      <c r="B25" s="225">
        <f t="shared" si="2"/>
        <v>43686</v>
      </c>
      <c r="C25" s="45"/>
      <c r="D25" s="45"/>
      <c r="E25" s="45"/>
      <c r="F25" s="45"/>
      <c r="G25" s="61"/>
      <c r="H25" s="68"/>
      <c r="I25" s="66"/>
      <c r="J25" s="66"/>
      <c r="K25" s="66"/>
      <c r="L25" s="116">
        <f t="shared" si="1"/>
        <v>0</v>
      </c>
      <c r="M25" s="67"/>
    </row>
    <row r="26" spans="1:20" ht="15" thickBot="1" x14ac:dyDescent="0.25">
      <c r="A26" s="69" t="s">
        <v>31</v>
      </c>
      <c r="B26" s="224">
        <f t="shared" si="2"/>
        <v>43687</v>
      </c>
      <c r="C26" s="70"/>
      <c r="D26" s="70"/>
      <c r="E26" s="70"/>
      <c r="F26" s="70"/>
      <c r="G26" s="71"/>
      <c r="H26" s="72"/>
      <c r="I26" s="73"/>
      <c r="J26" s="73"/>
      <c r="K26" s="73"/>
      <c r="L26" s="117">
        <f t="shared" si="1"/>
        <v>0</v>
      </c>
      <c r="M26" s="67"/>
    </row>
    <row r="27" spans="1:20" ht="15" thickBot="1" x14ac:dyDescent="0.25">
      <c r="A27" s="69" t="s">
        <v>32</v>
      </c>
      <c r="B27" s="224">
        <f>B29-1</f>
        <v>43688</v>
      </c>
      <c r="C27" s="70"/>
      <c r="D27" s="70"/>
      <c r="E27" s="70"/>
      <c r="F27" s="70"/>
      <c r="G27" s="71"/>
      <c r="H27" s="72"/>
      <c r="I27" s="73"/>
      <c r="J27" s="73"/>
      <c r="K27" s="73"/>
      <c r="L27" s="117">
        <f t="shared" si="1"/>
        <v>0</v>
      </c>
      <c r="M27" s="76" t="s">
        <v>73</v>
      </c>
    </row>
    <row r="28" spans="1:20" ht="15" thickBot="1" x14ac:dyDescent="0.25">
      <c r="A28" s="77"/>
      <c r="B28" s="78"/>
      <c r="C28" s="79"/>
      <c r="D28" s="79"/>
      <c r="E28" s="79"/>
      <c r="F28" s="79"/>
      <c r="G28" s="80"/>
      <c r="H28" s="81"/>
      <c r="I28" s="82"/>
      <c r="J28" s="82"/>
      <c r="K28" s="285" t="s">
        <v>174</v>
      </c>
      <c r="L28" s="118">
        <f>SUM(L21:L27)</f>
        <v>0</v>
      </c>
      <c r="M28" s="120">
        <f>H4</f>
        <v>0</v>
      </c>
    </row>
    <row r="29" spans="1:20" x14ac:dyDescent="0.2">
      <c r="A29" s="64" t="s">
        <v>26</v>
      </c>
      <c r="B29" s="225">
        <f t="shared" ref="B29:B34" si="3">B30-1</f>
        <v>43689</v>
      </c>
      <c r="C29" s="45"/>
      <c r="D29" s="45"/>
      <c r="E29" s="45"/>
      <c r="F29" s="45"/>
      <c r="G29" s="61" t="s">
        <v>17</v>
      </c>
      <c r="H29" s="68"/>
      <c r="I29" s="66"/>
      <c r="J29" s="66"/>
      <c r="K29" s="66"/>
      <c r="L29" s="116">
        <f t="shared" si="1"/>
        <v>0</v>
      </c>
      <c r="M29" s="83"/>
    </row>
    <row r="30" spans="1:20" x14ac:dyDescent="0.2">
      <c r="A30" s="64" t="s">
        <v>27</v>
      </c>
      <c r="B30" s="225">
        <f t="shared" si="3"/>
        <v>43690</v>
      </c>
      <c r="C30" s="45"/>
      <c r="D30" s="45"/>
      <c r="E30" s="45"/>
      <c r="F30" s="45"/>
      <c r="G30" s="61"/>
      <c r="H30" s="68"/>
      <c r="I30" s="66"/>
      <c r="J30" s="66"/>
      <c r="K30" s="66"/>
      <c r="L30" s="116">
        <f t="shared" si="1"/>
        <v>0</v>
      </c>
      <c r="M30" s="67"/>
    </row>
    <row r="31" spans="1:20" x14ac:dyDescent="0.2">
      <c r="A31" s="64" t="s">
        <v>28</v>
      </c>
      <c r="B31" s="225">
        <f t="shared" si="3"/>
        <v>43691</v>
      </c>
      <c r="C31" s="45"/>
      <c r="D31" s="45"/>
      <c r="E31" s="45"/>
      <c r="F31" s="45"/>
      <c r="G31" s="61"/>
      <c r="H31" s="68"/>
      <c r="I31" s="66"/>
      <c r="J31" s="66"/>
      <c r="K31" s="66"/>
      <c r="L31" s="116">
        <f t="shared" si="1"/>
        <v>0</v>
      </c>
      <c r="M31" s="67"/>
    </row>
    <row r="32" spans="1:20" x14ac:dyDescent="0.2">
      <c r="A32" s="64" t="s">
        <v>29</v>
      </c>
      <c r="B32" s="225">
        <f t="shared" si="3"/>
        <v>43692</v>
      </c>
      <c r="C32" s="45"/>
      <c r="D32" s="45"/>
      <c r="E32" s="45"/>
      <c r="F32" s="45"/>
      <c r="G32" s="61"/>
      <c r="H32" s="68"/>
      <c r="I32" s="66"/>
      <c r="J32" s="66"/>
      <c r="K32" s="66"/>
      <c r="L32" s="116">
        <f t="shared" si="1"/>
        <v>0</v>
      </c>
      <c r="M32" s="67"/>
    </row>
    <row r="33" spans="1:13" x14ac:dyDescent="0.2">
      <c r="A33" s="64" t="s">
        <v>30</v>
      </c>
      <c r="B33" s="225">
        <f t="shared" si="3"/>
        <v>43693</v>
      </c>
      <c r="C33" s="45"/>
      <c r="D33" s="45"/>
      <c r="E33" s="45"/>
      <c r="F33" s="45"/>
      <c r="G33" s="61"/>
      <c r="H33" s="68"/>
      <c r="I33" s="66"/>
      <c r="J33" s="66"/>
      <c r="K33" s="66"/>
      <c r="L33" s="116">
        <f t="shared" si="1"/>
        <v>0</v>
      </c>
      <c r="M33" s="67"/>
    </row>
    <row r="34" spans="1:13" ht="15" thickBot="1" x14ac:dyDescent="0.25">
      <c r="A34" s="69" t="s">
        <v>31</v>
      </c>
      <c r="B34" s="224">
        <f t="shared" si="3"/>
        <v>43694</v>
      </c>
      <c r="C34" s="70"/>
      <c r="D34" s="70"/>
      <c r="E34" s="70"/>
      <c r="F34" s="70"/>
      <c r="G34" s="71"/>
      <c r="H34" s="72"/>
      <c r="I34" s="73"/>
      <c r="J34" s="73"/>
      <c r="K34" s="73"/>
      <c r="L34" s="117">
        <f t="shared" si="1"/>
        <v>0</v>
      </c>
      <c r="M34" s="67"/>
    </row>
    <row r="35" spans="1:13" ht="15" thickBot="1" x14ac:dyDescent="0.25">
      <c r="A35" s="69" t="s">
        <v>32</v>
      </c>
      <c r="B35" s="224">
        <f>B37-1</f>
        <v>43695</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85" t="s">
        <v>174</v>
      </c>
      <c r="L36" s="118">
        <f>SUM(L29:L35)</f>
        <v>0</v>
      </c>
      <c r="M36" s="120">
        <f>H4</f>
        <v>0</v>
      </c>
    </row>
    <row r="37" spans="1:13" x14ac:dyDescent="0.2">
      <c r="A37" s="64" t="s">
        <v>26</v>
      </c>
      <c r="B37" s="225">
        <f t="shared" ref="B37:B42" si="4">B38-1</f>
        <v>43696</v>
      </c>
      <c r="C37" s="45"/>
      <c r="D37" s="45"/>
      <c r="E37" s="45"/>
      <c r="F37" s="45"/>
      <c r="G37" s="61"/>
      <c r="H37" s="68"/>
      <c r="I37" s="66"/>
      <c r="J37" s="66"/>
      <c r="K37" s="66"/>
      <c r="L37" s="116">
        <f t="shared" si="1"/>
        <v>0</v>
      </c>
      <c r="M37" s="83"/>
    </row>
    <row r="38" spans="1:13" x14ac:dyDescent="0.2">
      <c r="A38" s="64" t="s">
        <v>27</v>
      </c>
      <c r="B38" s="225">
        <f t="shared" si="4"/>
        <v>43697</v>
      </c>
      <c r="C38" s="45"/>
      <c r="D38" s="45"/>
      <c r="E38" s="45"/>
      <c r="F38" s="45"/>
      <c r="G38" s="61"/>
      <c r="H38" s="68"/>
      <c r="I38" s="66"/>
      <c r="J38" s="66"/>
      <c r="K38" s="66"/>
      <c r="L38" s="116">
        <f t="shared" si="1"/>
        <v>0</v>
      </c>
      <c r="M38" s="67"/>
    </row>
    <row r="39" spans="1:13" x14ac:dyDescent="0.2">
      <c r="A39" s="64" t="s">
        <v>28</v>
      </c>
      <c r="B39" s="225">
        <f t="shared" si="4"/>
        <v>43698</v>
      </c>
      <c r="C39" s="45"/>
      <c r="D39" s="45"/>
      <c r="E39" s="45"/>
      <c r="F39" s="45"/>
      <c r="G39" s="61"/>
      <c r="H39" s="68"/>
      <c r="I39" s="66"/>
      <c r="J39" s="66"/>
      <c r="K39" s="66"/>
      <c r="L39" s="116">
        <f t="shared" si="1"/>
        <v>0</v>
      </c>
      <c r="M39" s="67"/>
    </row>
    <row r="40" spans="1:13" x14ac:dyDescent="0.2">
      <c r="A40" s="64" t="s">
        <v>29</v>
      </c>
      <c r="B40" s="225">
        <f t="shared" si="4"/>
        <v>43699</v>
      </c>
      <c r="C40" s="45"/>
      <c r="D40" s="45"/>
      <c r="E40" s="45"/>
      <c r="F40" s="45"/>
      <c r="G40" s="61"/>
      <c r="H40" s="68"/>
      <c r="I40" s="66"/>
      <c r="J40" s="66"/>
      <c r="K40" s="66"/>
      <c r="L40" s="116">
        <f t="shared" si="1"/>
        <v>0</v>
      </c>
      <c r="M40" s="67"/>
    </row>
    <row r="41" spans="1:13" x14ac:dyDescent="0.2">
      <c r="A41" s="64" t="s">
        <v>30</v>
      </c>
      <c r="B41" s="225">
        <f t="shared" si="4"/>
        <v>43700</v>
      </c>
      <c r="C41" s="45"/>
      <c r="D41" s="45" t="s">
        <v>17</v>
      </c>
      <c r="E41" s="45"/>
      <c r="F41" s="45"/>
      <c r="G41" s="61"/>
      <c r="H41" s="68"/>
      <c r="I41" s="66"/>
      <c r="J41" s="66"/>
      <c r="K41" s="66"/>
      <c r="L41" s="116">
        <f t="shared" si="1"/>
        <v>0</v>
      </c>
      <c r="M41" s="67"/>
    </row>
    <row r="42" spans="1:13" ht="15" thickBot="1" x14ac:dyDescent="0.25">
      <c r="A42" s="69" t="s">
        <v>31</v>
      </c>
      <c r="B42" s="224">
        <f t="shared" si="4"/>
        <v>43701</v>
      </c>
      <c r="C42" s="70"/>
      <c r="D42" s="70"/>
      <c r="E42" s="70"/>
      <c r="F42" s="70"/>
      <c r="G42" s="71"/>
      <c r="H42" s="72"/>
      <c r="I42" s="73"/>
      <c r="J42" s="73"/>
      <c r="K42" s="73"/>
      <c r="L42" s="117">
        <f t="shared" si="1"/>
        <v>0</v>
      </c>
      <c r="M42" s="67"/>
    </row>
    <row r="43" spans="1:13" ht="15" thickBot="1" x14ac:dyDescent="0.25">
      <c r="A43" s="69" t="s">
        <v>32</v>
      </c>
      <c r="B43" s="224">
        <f>B45-1</f>
        <v>43702</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f>IF(B46=" ",IF(WEEKDAY(TABLE!$A$19)=TABLE!$B$13,TABLE!$A$19," "),B46-1)</f>
        <v>43703</v>
      </c>
      <c r="C45" s="65"/>
      <c r="D45" s="45"/>
      <c r="E45" s="45"/>
      <c r="F45" s="45"/>
      <c r="G45" s="61"/>
      <c r="H45" s="68"/>
      <c r="I45" s="66"/>
      <c r="J45" s="66"/>
      <c r="K45" s="66"/>
      <c r="L45" s="116">
        <f t="shared" si="1"/>
        <v>0</v>
      </c>
      <c r="M45" s="83"/>
    </row>
    <row r="46" spans="1:13" x14ac:dyDescent="0.2">
      <c r="A46" s="64" t="s">
        <v>27</v>
      </c>
      <c r="B46" s="225">
        <f>IF(B47=" ",IF(WEEKDAY(TABLE!$A$19)=TABLE!$B$14,TABLE!$A$19," "),B47-1)</f>
        <v>43704</v>
      </c>
      <c r="C46" s="65"/>
      <c r="D46" s="45"/>
      <c r="E46" s="45"/>
      <c r="F46" s="45"/>
      <c r="G46" s="61"/>
      <c r="H46" s="68"/>
      <c r="I46" s="66"/>
      <c r="J46" s="66"/>
      <c r="K46" s="66"/>
      <c r="L46" s="116">
        <f t="shared" si="1"/>
        <v>0</v>
      </c>
      <c r="M46" s="67"/>
    </row>
    <row r="47" spans="1:13" x14ac:dyDescent="0.2">
      <c r="A47" s="64" t="s">
        <v>28</v>
      </c>
      <c r="B47" s="225">
        <f>IF(B48=" ",IF(WEEKDAY(TABLE!$A$19)=TABLE!$B$15,TABLE!$A$19," "),B48-1)</f>
        <v>43705</v>
      </c>
      <c r="C47" s="65"/>
      <c r="D47" s="45"/>
      <c r="E47" s="45"/>
      <c r="F47" s="45"/>
      <c r="G47" s="61"/>
      <c r="H47" s="68"/>
      <c r="I47" s="66"/>
      <c r="J47" s="66"/>
      <c r="K47" s="66"/>
      <c r="L47" s="116">
        <f t="shared" si="1"/>
        <v>0</v>
      </c>
      <c r="M47" s="67"/>
    </row>
    <row r="48" spans="1:13" x14ac:dyDescent="0.2">
      <c r="A48" s="64" t="s">
        <v>29</v>
      </c>
      <c r="B48" s="225">
        <f>IF(B49=" ",IF(WEEKDAY(TABLE!$A$19)=TABLE!$B$16,TABLE!$A$19," "),B49-1)</f>
        <v>43706</v>
      </c>
      <c r="C48" s="65"/>
      <c r="D48" s="45"/>
      <c r="E48" s="45"/>
      <c r="F48" s="45"/>
      <c r="G48" s="61"/>
      <c r="H48" s="68"/>
      <c r="I48" s="66"/>
      <c r="J48" s="66"/>
      <c r="K48" s="66"/>
      <c r="L48" s="116">
        <f t="shared" si="1"/>
        <v>0</v>
      </c>
      <c r="M48" s="67"/>
    </row>
    <row r="49" spans="1:13" x14ac:dyDescent="0.2">
      <c r="A49" s="64" t="s">
        <v>30</v>
      </c>
      <c r="B49" s="225">
        <f>IF(B50=" ",IF(WEEKDAY(TABLE!$A$19)=TABLE!$B$17,TABLE!$A$19," "),B50-1)</f>
        <v>43707</v>
      </c>
      <c r="C49" s="45"/>
      <c r="D49" s="45"/>
      <c r="E49" s="45"/>
      <c r="F49" s="45"/>
      <c r="G49" s="61"/>
      <c r="H49" s="68"/>
      <c r="I49" s="66"/>
      <c r="J49" s="66"/>
      <c r="K49" s="66"/>
      <c r="L49" s="116">
        <f t="shared" si="1"/>
        <v>0</v>
      </c>
      <c r="M49" s="67"/>
    </row>
    <row r="50" spans="1:13" ht="15" thickBot="1" x14ac:dyDescent="0.25">
      <c r="A50" s="69" t="s">
        <v>31</v>
      </c>
      <c r="B50" s="224">
        <f>IF(B51=" ",IF(WEEKDAY(TABLE!$A$19)=TABLE!$B$18,TABLE!$A$19," "),B51-1)</f>
        <v>43708</v>
      </c>
      <c r="C50" s="70"/>
      <c r="D50" s="70"/>
      <c r="E50" s="70"/>
      <c r="F50" s="70"/>
      <c r="G50" s="71"/>
      <c r="H50" s="72"/>
      <c r="I50" s="73"/>
      <c r="J50" s="73"/>
      <c r="K50" s="73"/>
      <c r="L50" s="117">
        <f t="shared" si="1"/>
        <v>0</v>
      </c>
      <c r="M50" s="84"/>
    </row>
    <row r="51" spans="1:13" ht="15" thickBot="1" x14ac:dyDescent="0.25">
      <c r="A51" s="69" t="s">
        <v>32</v>
      </c>
      <c r="B51" s="224" t="str">
        <f>IF(WEEKDAY(TABLE!$A$19)=TABLE!$B$19,TABLE!$A$19," ")</f>
        <v xml:space="preserve"> </v>
      </c>
      <c r="C51" s="70"/>
      <c r="D51" s="70"/>
      <c r="E51" s="70"/>
      <c r="F51" s="70"/>
      <c r="G51" s="71"/>
      <c r="H51" s="72"/>
      <c r="I51" s="73"/>
      <c r="J51" s="73"/>
      <c r="K51" s="73"/>
      <c r="L51" s="117">
        <f t="shared" si="1"/>
        <v>0</v>
      </c>
      <c r="M51" s="204" t="s">
        <v>73</v>
      </c>
    </row>
    <row r="52" spans="1:13" ht="15" thickBot="1" x14ac:dyDescent="0.25">
      <c r="A52" s="85"/>
      <c r="B52" s="86"/>
      <c r="C52" s="453" t="s">
        <v>33</v>
      </c>
      <c r="D52" s="454"/>
      <c r="E52" s="454"/>
      <c r="F52" s="455"/>
      <c r="G52" s="152"/>
      <c r="H52" s="81"/>
      <c r="I52" s="82"/>
      <c r="J52" s="82"/>
      <c r="K52" s="285" t="s">
        <v>174</v>
      </c>
      <c r="L52" s="118">
        <f>SUM(L45:L51)</f>
        <v>0</v>
      </c>
      <c r="M52" s="120">
        <f>H4</f>
        <v>0</v>
      </c>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SUM(C16:C50)</f>
        <v>0</v>
      </c>
      <c r="D56" s="226">
        <f>SUM(D16:D50)</f>
        <v>0</v>
      </c>
      <c r="E56" s="226">
        <f>SUM(E16:E50)</f>
        <v>0</v>
      </c>
      <c r="F56" s="226">
        <f>SUM(F16:F50)</f>
        <v>0</v>
      </c>
      <c r="G56" s="226">
        <f>SUM(G16:G50)</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66</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A1:C1"/>
    <mergeCell ref="A2:C2"/>
    <mergeCell ref="A6:G7"/>
    <mergeCell ref="H6:M8"/>
    <mergeCell ref="C5:E5"/>
    <mergeCell ref="L1:M1"/>
    <mergeCell ref="L2:M2"/>
    <mergeCell ref="A3:G3"/>
    <mergeCell ref="K3:L3"/>
    <mergeCell ref="A4:G4"/>
    <mergeCell ref="H4:J4"/>
    <mergeCell ref="H3:J3"/>
    <mergeCell ref="D1:K1"/>
    <mergeCell ref="D2:K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activeCell="C47" sqref="C47"/>
    </sheetView>
  </sheetViews>
  <sheetFormatPr defaultColWidth="8.85546875" defaultRowHeight="14.25" x14ac:dyDescent="0.2"/>
  <cols>
    <col min="1" max="12" width="8.85546875" style="30"/>
    <col min="13" max="13" width="14"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480">
        <f>Aug!L2+1</f>
        <v>8</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9</v>
      </c>
      <c r="L4" s="266" t="s">
        <v>92</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101</v>
      </c>
      <c r="B6" s="418"/>
      <c r="C6" s="418"/>
      <c r="D6" s="418"/>
      <c r="E6" s="418"/>
      <c r="F6" s="418"/>
      <c r="G6" s="419"/>
      <c r="H6" s="500" t="s">
        <v>104</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505"/>
      <c r="I8" s="476"/>
      <c r="J8" s="476"/>
      <c r="K8" s="476"/>
      <c r="L8" s="476"/>
      <c r="M8" s="477"/>
    </row>
    <row r="9" spans="1:13" x14ac:dyDescent="0.2">
      <c r="A9" s="122" t="s">
        <v>81</v>
      </c>
      <c r="B9" s="123"/>
      <c r="C9" s="267">
        <f>Aug!C57</f>
        <v>0</v>
      </c>
      <c r="D9" s="267">
        <f>Aug!D57</f>
        <v>0</v>
      </c>
      <c r="E9" s="267">
        <f>Aug!E57</f>
        <v>0</v>
      </c>
      <c r="F9" s="267">
        <f>Aug!F57</f>
        <v>0</v>
      </c>
      <c r="G9" s="268">
        <f>Aug!G57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124" t="s">
        <v>26</v>
      </c>
      <c r="B13" s="222">
        <f t="shared" ref="B13:B17" si="0">IF(B14=" "," ",IF(DAY(B14)=1," ",B14-1))</f>
        <v>2</v>
      </c>
      <c r="C13" s="234"/>
      <c r="D13" s="125"/>
      <c r="E13" s="125"/>
      <c r="F13" s="125"/>
      <c r="G13" s="126" t="s">
        <v>50</v>
      </c>
      <c r="H13" s="127"/>
      <c r="I13" s="128"/>
      <c r="J13" s="128"/>
      <c r="K13" s="128"/>
      <c r="L13" s="144">
        <f>ROUND(((K13-H13-(J13-I13))*24),2)</f>
        <v>0</v>
      </c>
      <c r="M13" s="157" t="s">
        <v>51</v>
      </c>
    </row>
    <row r="14" spans="1:13" x14ac:dyDescent="0.2">
      <c r="A14" s="64" t="s">
        <v>27</v>
      </c>
      <c r="B14" s="225">
        <f t="shared" si="0"/>
        <v>3</v>
      </c>
      <c r="C14" s="65"/>
      <c r="D14" s="45"/>
      <c r="E14" s="45"/>
      <c r="F14" s="45"/>
      <c r="G14" s="61"/>
      <c r="H14" s="68"/>
      <c r="I14" s="66"/>
      <c r="J14" s="66"/>
      <c r="K14" s="66"/>
      <c r="L14" s="116">
        <f t="shared" ref="L14:L43" si="1">ROUND(((K14-H14-(J14-I14))*24),2)</f>
        <v>0</v>
      </c>
      <c r="M14" s="67"/>
    </row>
    <row r="15" spans="1:13" x14ac:dyDescent="0.2">
      <c r="A15" s="64" t="s">
        <v>28</v>
      </c>
      <c r="B15" s="225">
        <f t="shared" si="0"/>
        <v>4</v>
      </c>
      <c r="C15" s="65"/>
      <c r="D15" s="45"/>
      <c r="E15" s="45"/>
      <c r="F15" s="45"/>
      <c r="G15" s="61"/>
      <c r="H15" s="68"/>
      <c r="I15" s="66"/>
      <c r="J15" s="66"/>
      <c r="K15" s="66"/>
      <c r="L15" s="116">
        <f t="shared" si="1"/>
        <v>0</v>
      </c>
      <c r="M15" s="67"/>
    </row>
    <row r="16" spans="1:13" x14ac:dyDescent="0.2">
      <c r="A16" s="64" t="s">
        <v>29</v>
      </c>
      <c r="B16" s="225">
        <f t="shared" si="0"/>
        <v>5</v>
      </c>
      <c r="C16" s="65"/>
      <c r="D16" s="45"/>
      <c r="E16" s="45"/>
      <c r="F16" s="45"/>
      <c r="G16" s="61"/>
      <c r="H16" s="68"/>
      <c r="I16" s="66"/>
      <c r="J16" s="66"/>
      <c r="K16" s="66"/>
      <c r="L16" s="116">
        <f t="shared" si="1"/>
        <v>0</v>
      </c>
      <c r="M16" s="67"/>
    </row>
    <row r="17" spans="1:13" x14ac:dyDescent="0.2">
      <c r="A17" s="64" t="s">
        <v>30</v>
      </c>
      <c r="B17" s="225">
        <f t="shared" si="0"/>
        <v>6</v>
      </c>
      <c r="C17" s="45"/>
      <c r="D17" s="45"/>
      <c r="E17" s="45"/>
      <c r="F17" s="45"/>
      <c r="G17" s="61"/>
      <c r="H17" s="68"/>
      <c r="I17" s="66"/>
      <c r="J17" s="66"/>
      <c r="K17" s="66"/>
      <c r="L17" s="116">
        <f t="shared" si="1"/>
        <v>0</v>
      </c>
      <c r="M17" s="67"/>
    </row>
    <row r="18" spans="1:13" ht="15" thickBot="1" x14ac:dyDescent="0.25">
      <c r="A18" s="69" t="s">
        <v>31</v>
      </c>
      <c r="B18" s="224">
        <f>IF(B19=" "," ",IF(DAY(B19)=1," ",B19-1))</f>
        <v>7</v>
      </c>
      <c r="C18" s="70"/>
      <c r="D18" s="70"/>
      <c r="E18" s="70"/>
      <c r="F18" s="70"/>
      <c r="G18" s="71"/>
      <c r="H18" s="72"/>
      <c r="I18" s="73"/>
      <c r="J18" s="73"/>
      <c r="K18" s="73"/>
      <c r="L18" s="117">
        <f t="shared" si="1"/>
        <v>0</v>
      </c>
      <c r="M18" s="67"/>
    </row>
    <row r="19" spans="1:13" ht="15" thickBot="1" x14ac:dyDescent="0.25">
      <c r="A19" s="69" t="s">
        <v>32</v>
      </c>
      <c r="B19" s="224">
        <f>IF(B21=" "," ",IF(DAY(B21)=1," ",B21-1))</f>
        <v>8</v>
      </c>
      <c r="C19" s="70"/>
      <c r="D19" s="70"/>
      <c r="E19" s="70"/>
      <c r="F19" s="70"/>
      <c r="G19" s="71"/>
      <c r="H19" s="74"/>
      <c r="I19" s="75"/>
      <c r="J19" s="75"/>
      <c r="K19" s="75"/>
      <c r="L19" s="117">
        <f t="shared" si="1"/>
        <v>0</v>
      </c>
      <c r="M19" s="76" t="s">
        <v>73</v>
      </c>
    </row>
    <row r="20" spans="1:13" ht="15" thickBot="1" x14ac:dyDescent="0.25">
      <c r="A20" s="77"/>
      <c r="B20" s="77"/>
      <c r="C20" s="79"/>
      <c r="D20" s="79"/>
      <c r="E20" s="79"/>
      <c r="F20" s="79"/>
      <c r="G20" s="80"/>
      <c r="H20" s="81"/>
      <c r="I20" s="82"/>
      <c r="J20" s="82"/>
      <c r="K20" s="285" t="s">
        <v>174</v>
      </c>
      <c r="L20" s="118">
        <f>SUM(L13:L19)</f>
        <v>0</v>
      </c>
      <c r="M20" s="120">
        <f>H4-D53</f>
        <v>0</v>
      </c>
    </row>
    <row r="21" spans="1:13" x14ac:dyDescent="0.2">
      <c r="A21" s="130" t="s">
        <v>26</v>
      </c>
      <c r="B21" s="225">
        <f t="shared" ref="B21:B26" si="2">B22-1</f>
        <v>9</v>
      </c>
      <c r="C21" s="131"/>
      <c r="D21" s="131"/>
      <c r="E21" s="131"/>
      <c r="F21" s="131"/>
      <c r="G21" s="132"/>
      <c r="H21" s="133"/>
      <c r="I21" s="134"/>
      <c r="J21" s="134"/>
      <c r="K21" s="134"/>
      <c r="L21" s="116">
        <f t="shared" si="1"/>
        <v>0</v>
      </c>
      <c r="M21" s="327"/>
    </row>
    <row r="22" spans="1:13" x14ac:dyDescent="0.2">
      <c r="A22" s="64" t="s">
        <v>27</v>
      </c>
      <c r="B22" s="225">
        <f t="shared" si="2"/>
        <v>10</v>
      </c>
      <c r="C22" s="45"/>
      <c r="D22" s="45" t="s">
        <v>17</v>
      </c>
      <c r="E22" s="45"/>
      <c r="F22" s="45"/>
      <c r="G22" s="61"/>
      <c r="H22" s="68"/>
      <c r="I22" s="66"/>
      <c r="J22" s="66"/>
      <c r="K22" s="66"/>
      <c r="L22" s="116">
        <f t="shared" si="1"/>
        <v>0</v>
      </c>
      <c r="M22" s="67"/>
    </row>
    <row r="23" spans="1:13" x14ac:dyDescent="0.2">
      <c r="A23" s="64" t="s">
        <v>28</v>
      </c>
      <c r="B23" s="225">
        <f t="shared" si="2"/>
        <v>11</v>
      </c>
      <c r="C23" s="45"/>
      <c r="D23" s="45"/>
      <c r="E23" s="45"/>
      <c r="F23" s="45"/>
      <c r="G23" s="61"/>
      <c r="H23" s="68"/>
      <c r="I23" s="66"/>
      <c r="J23" s="66"/>
      <c r="K23" s="66"/>
      <c r="L23" s="116">
        <f t="shared" si="1"/>
        <v>0</v>
      </c>
      <c r="M23" s="67"/>
    </row>
    <row r="24" spans="1:13" x14ac:dyDescent="0.2">
      <c r="A24" s="64" t="s">
        <v>29</v>
      </c>
      <c r="B24" s="225">
        <f t="shared" si="2"/>
        <v>12</v>
      </c>
      <c r="C24" s="45"/>
      <c r="D24" s="45"/>
      <c r="E24" s="45"/>
      <c r="F24" s="45"/>
      <c r="G24" s="61"/>
      <c r="H24" s="68"/>
      <c r="I24" s="66"/>
      <c r="J24" s="66"/>
      <c r="K24" s="66"/>
      <c r="L24" s="116">
        <f t="shared" si="1"/>
        <v>0</v>
      </c>
      <c r="M24" s="67"/>
    </row>
    <row r="25" spans="1:13" x14ac:dyDescent="0.2">
      <c r="A25" s="64" t="s">
        <v>30</v>
      </c>
      <c r="B25" s="225">
        <f t="shared" si="2"/>
        <v>13</v>
      </c>
      <c r="C25" s="45"/>
      <c r="D25" s="45"/>
      <c r="E25" s="45"/>
      <c r="F25" s="45"/>
      <c r="G25" s="61"/>
      <c r="H25" s="68"/>
      <c r="I25" s="66"/>
      <c r="J25" s="66"/>
      <c r="K25" s="66"/>
      <c r="L25" s="116">
        <f t="shared" si="1"/>
        <v>0</v>
      </c>
      <c r="M25" s="67"/>
    </row>
    <row r="26" spans="1:13" ht="15" thickBot="1" x14ac:dyDescent="0.25">
      <c r="A26" s="69" t="s">
        <v>31</v>
      </c>
      <c r="B26" s="224">
        <f t="shared" si="2"/>
        <v>14</v>
      </c>
      <c r="C26" s="70"/>
      <c r="D26" s="70"/>
      <c r="E26" s="70"/>
      <c r="F26" s="70"/>
      <c r="G26" s="71"/>
      <c r="H26" s="72"/>
      <c r="I26" s="73"/>
      <c r="J26" s="73"/>
      <c r="K26" s="73"/>
      <c r="L26" s="117">
        <f t="shared" si="1"/>
        <v>0</v>
      </c>
      <c r="M26" s="67"/>
    </row>
    <row r="27" spans="1:13" ht="15" thickBot="1" x14ac:dyDescent="0.25">
      <c r="A27" s="69" t="s">
        <v>32</v>
      </c>
      <c r="B27" s="224">
        <f>B29-1</f>
        <v>15</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85" t="s">
        <v>174</v>
      </c>
      <c r="L28" s="118">
        <f>SUM(L21:L27)</f>
        <v>0</v>
      </c>
      <c r="M28" s="120">
        <f>H4-D53</f>
        <v>0</v>
      </c>
    </row>
    <row r="29" spans="1:13" x14ac:dyDescent="0.2">
      <c r="A29" s="64" t="s">
        <v>26</v>
      </c>
      <c r="B29" s="225">
        <f t="shared" ref="B29:B34" si="3">B30-1</f>
        <v>16</v>
      </c>
      <c r="C29" s="45"/>
      <c r="D29" s="45"/>
      <c r="E29" s="45"/>
      <c r="F29" s="45"/>
      <c r="G29" s="61" t="s">
        <v>17</v>
      </c>
      <c r="H29" s="68"/>
      <c r="I29" s="66"/>
      <c r="J29" s="66"/>
      <c r="K29" s="66"/>
      <c r="L29" s="116">
        <f t="shared" si="1"/>
        <v>0</v>
      </c>
      <c r="M29" s="83"/>
    </row>
    <row r="30" spans="1:13" x14ac:dyDescent="0.2">
      <c r="A30" s="64" t="s">
        <v>27</v>
      </c>
      <c r="B30" s="225">
        <f t="shared" si="3"/>
        <v>17</v>
      </c>
      <c r="C30" s="45"/>
      <c r="D30" s="45"/>
      <c r="E30" s="45"/>
      <c r="F30" s="45"/>
      <c r="G30" s="61"/>
      <c r="H30" s="68"/>
      <c r="I30" s="66"/>
      <c r="J30" s="66"/>
      <c r="K30" s="66"/>
      <c r="L30" s="116">
        <f t="shared" si="1"/>
        <v>0</v>
      </c>
      <c r="M30" s="67"/>
    </row>
    <row r="31" spans="1:13" x14ac:dyDescent="0.2">
      <c r="A31" s="64" t="s">
        <v>28</v>
      </c>
      <c r="B31" s="225">
        <f t="shared" si="3"/>
        <v>18</v>
      </c>
      <c r="C31" s="45"/>
      <c r="D31" s="45"/>
      <c r="E31" s="45"/>
      <c r="F31" s="45"/>
      <c r="G31" s="61"/>
      <c r="H31" s="68"/>
      <c r="I31" s="66"/>
      <c r="J31" s="66"/>
      <c r="K31" s="66"/>
      <c r="L31" s="116">
        <f t="shared" si="1"/>
        <v>0</v>
      </c>
      <c r="M31" s="67"/>
    </row>
    <row r="32" spans="1:13" x14ac:dyDescent="0.2">
      <c r="A32" s="64" t="s">
        <v>29</v>
      </c>
      <c r="B32" s="225">
        <f t="shared" si="3"/>
        <v>19</v>
      </c>
      <c r="C32" s="45"/>
      <c r="D32" s="45"/>
      <c r="E32" s="45"/>
      <c r="F32" s="45"/>
      <c r="G32" s="61"/>
      <c r="H32" s="68"/>
      <c r="I32" s="66"/>
      <c r="J32" s="66"/>
      <c r="K32" s="66"/>
      <c r="L32" s="116">
        <f t="shared" si="1"/>
        <v>0</v>
      </c>
      <c r="M32" s="67"/>
    </row>
    <row r="33" spans="1:13" x14ac:dyDescent="0.2">
      <c r="A33" s="64" t="s">
        <v>30</v>
      </c>
      <c r="B33" s="225">
        <f t="shared" si="3"/>
        <v>20</v>
      </c>
      <c r="C33" s="45"/>
      <c r="D33" s="45"/>
      <c r="E33" s="45"/>
      <c r="F33" s="45"/>
      <c r="G33" s="61"/>
      <c r="H33" s="68"/>
      <c r="I33" s="66"/>
      <c r="J33" s="66"/>
      <c r="K33" s="66"/>
      <c r="L33" s="116">
        <f t="shared" si="1"/>
        <v>0</v>
      </c>
      <c r="M33" s="67"/>
    </row>
    <row r="34" spans="1:13" ht="15" thickBot="1" x14ac:dyDescent="0.25">
      <c r="A34" s="69" t="s">
        <v>31</v>
      </c>
      <c r="B34" s="224">
        <f t="shared" si="3"/>
        <v>21</v>
      </c>
      <c r="C34" s="70"/>
      <c r="D34" s="70"/>
      <c r="E34" s="70"/>
      <c r="F34" s="70"/>
      <c r="G34" s="71"/>
      <c r="H34" s="72"/>
      <c r="I34" s="73"/>
      <c r="J34" s="73"/>
      <c r="K34" s="73"/>
      <c r="L34" s="117">
        <f t="shared" si="1"/>
        <v>0</v>
      </c>
      <c r="M34" s="67"/>
    </row>
    <row r="35" spans="1:13" ht="15" thickBot="1" x14ac:dyDescent="0.25">
      <c r="A35" s="69" t="s">
        <v>32</v>
      </c>
      <c r="B35" s="224">
        <f>B37-1</f>
        <v>22</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85" t="s">
        <v>174</v>
      </c>
      <c r="L36" s="118">
        <f>SUM(L29:L35)</f>
        <v>0</v>
      </c>
      <c r="M36" s="120">
        <f>H4</f>
        <v>0</v>
      </c>
    </row>
    <row r="37" spans="1:13" x14ac:dyDescent="0.2">
      <c r="A37" s="64" t="s">
        <v>26</v>
      </c>
      <c r="B37" s="225">
        <f t="shared" ref="B37:B42" si="4">B38-1</f>
        <v>23</v>
      </c>
      <c r="C37" s="45"/>
      <c r="D37" s="45"/>
      <c r="E37" s="45"/>
      <c r="F37" s="45"/>
      <c r="G37" s="61"/>
      <c r="H37" s="68"/>
      <c r="I37" s="66"/>
      <c r="J37" s="66"/>
      <c r="K37" s="66"/>
      <c r="L37" s="116">
        <f t="shared" si="1"/>
        <v>0</v>
      </c>
      <c r="M37" s="83"/>
    </row>
    <row r="38" spans="1:13" x14ac:dyDescent="0.2">
      <c r="A38" s="64" t="s">
        <v>27</v>
      </c>
      <c r="B38" s="225">
        <f t="shared" si="4"/>
        <v>24</v>
      </c>
      <c r="C38" s="45"/>
      <c r="D38" s="45"/>
      <c r="E38" s="45"/>
      <c r="F38" s="45"/>
      <c r="G38" s="61"/>
      <c r="H38" s="68"/>
      <c r="I38" s="66"/>
      <c r="J38" s="66"/>
      <c r="K38" s="66"/>
      <c r="L38" s="116">
        <f t="shared" si="1"/>
        <v>0</v>
      </c>
      <c r="M38" s="67"/>
    </row>
    <row r="39" spans="1:13" x14ac:dyDescent="0.2">
      <c r="A39" s="64" t="s">
        <v>28</v>
      </c>
      <c r="B39" s="225">
        <f t="shared" si="4"/>
        <v>25</v>
      </c>
      <c r="C39" s="45"/>
      <c r="D39" s="45"/>
      <c r="E39" s="45"/>
      <c r="F39" s="45"/>
      <c r="G39" s="61"/>
      <c r="H39" s="68"/>
      <c r="I39" s="66"/>
      <c r="J39" s="66"/>
      <c r="K39" s="66"/>
      <c r="L39" s="116">
        <f t="shared" si="1"/>
        <v>0</v>
      </c>
      <c r="M39" s="67"/>
    </row>
    <row r="40" spans="1:13" x14ac:dyDescent="0.2">
      <c r="A40" s="64" t="s">
        <v>29</v>
      </c>
      <c r="B40" s="225">
        <f t="shared" si="4"/>
        <v>26</v>
      </c>
      <c r="C40" s="45"/>
      <c r="D40" s="45"/>
      <c r="E40" s="45"/>
      <c r="F40" s="45"/>
      <c r="G40" s="61"/>
      <c r="H40" s="68"/>
      <c r="I40" s="66"/>
      <c r="J40" s="66"/>
      <c r="K40" s="66"/>
      <c r="L40" s="116">
        <f t="shared" si="1"/>
        <v>0</v>
      </c>
      <c r="M40" s="67"/>
    </row>
    <row r="41" spans="1:13" x14ac:dyDescent="0.2">
      <c r="A41" s="64" t="s">
        <v>30</v>
      </c>
      <c r="B41" s="225">
        <f t="shared" si="4"/>
        <v>27</v>
      </c>
      <c r="C41" s="45"/>
      <c r="D41" s="45" t="s">
        <v>17</v>
      </c>
      <c r="E41" s="45"/>
      <c r="F41" s="45"/>
      <c r="G41" s="61"/>
      <c r="H41" s="68"/>
      <c r="I41" s="66"/>
      <c r="J41" s="66"/>
      <c r="K41" s="66"/>
      <c r="L41" s="116">
        <f>ROUND(((K41-H41-(J41-I41))*24),2)</f>
        <v>0</v>
      </c>
      <c r="M41" s="67"/>
    </row>
    <row r="42" spans="1:13" ht="15" thickBot="1" x14ac:dyDescent="0.25">
      <c r="A42" s="69" t="s">
        <v>31</v>
      </c>
      <c r="B42" s="224">
        <f t="shared" si="4"/>
        <v>28</v>
      </c>
      <c r="C42" s="70"/>
      <c r="D42" s="70"/>
      <c r="E42" s="70"/>
      <c r="F42" s="70"/>
      <c r="G42" s="71"/>
      <c r="H42" s="72"/>
      <c r="I42" s="73"/>
      <c r="J42" s="73"/>
      <c r="K42" s="73"/>
      <c r="L42" s="117">
        <f t="shared" si="1"/>
        <v>0</v>
      </c>
      <c r="M42" s="67"/>
    </row>
    <row r="43" spans="1:13" ht="15" thickBot="1" x14ac:dyDescent="0.25">
      <c r="A43" s="69" t="s">
        <v>32</v>
      </c>
      <c r="B43" s="224">
        <f>B45-1</f>
        <v>29</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v>30</v>
      </c>
      <c r="C45" s="65" t="s">
        <v>238</v>
      </c>
      <c r="D45" s="172"/>
      <c r="E45" s="172"/>
      <c r="F45" s="172"/>
      <c r="G45" s="171"/>
      <c r="H45" s="68" t="s">
        <v>237</v>
      </c>
      <c r="I45" s="66"/>
      <c r="J45" s="66"/>
      <c r="K45" s="66"/>
      <c r="L45" s="116" t="s">
        <v>17</v>
      </c>
      <c r="M45" s="83"/>
    </row>
    <row r="46" spans="1:13" x14ac:dyDescent="0.2">
      <c r="A46" s="64" t="s">
        <v>27</v>
      </c>
      <c r="B46" s="225" t="str">
        <f>IF(B47=" ",IF(WEEKDAY(TABLE!$A$20)=TABLE!$B$14,TABLE!$A$20," "),B47-1)</f>
        <v xml:space="preserve"> </v>
      </c>
      <c r="C46" s="65"/>
      <c r="D46" s="172"/>
      <c r="E46" s="172"/>
      <c r="F46" s="172"/>
      <c r="G46" s="171"/>
      <c r="H46" s="68"/>
      <c r="I46" s="66"/>
      <c r="J46" s="66"/>
      <c r="K46" s="66"/>
      <c r="L46" s="116" t="s">
        <v>17</v>
      </c>
      <c r="M46" s="67"/>
    </row>
    <row r="47" spans="1:13" x14ac:dyDescent="0.2">
      <c r="A47" s="64" t="s">
        <v>28</v>
      </c>
      <c r="B47" s="225" t="str">
        <f>IF(B48=" ",IF(WEEKDAY(TABLE!$A$20)=TABLE!$B$15,TABLE!$A$20," "),B48-1)</f>
        <v xml:space="preserve"> </v>
      </c>
      <c r="C47" s="65"/>
      <c r="D47" s="172"/>
      <c r="E47" s="172"/>
      <c r="F47" s="172"/>
      <c r="G47" s="171"/>
      <c r="H47" s="68" t="s">
        <v>131</v>
      </c>
      <c r="I47" s="66"/>
      <c r="J47" s="66"/>
      <c r="K47" s="66"/>
      <c r="L47" s="116" t="s">
        <v>17</v>
      </c>
      <c r="M47" s="67"/>
    </row>
    <row r="48" spans="1:13" x14ac:dyDescent="0.2">
      <c r="A48" s="64" t="s">
        <v>29</v>
      </c>
      <c r="B48" s="225" t="str">
        <f>IF(B49=" ",IF(WEEKDAY(TABLE!$A$20)=TABLE!$B$16,TABLE!$A$20," "),B49-1)</f>
        <v xml:space="preserve"> </v>
      </c>
      <c r="C48" s="45"/>
      <c r="D48" s="45"/>
      <c r="E48" s="45"/>
      <c r="F48" s="45"/>
      <c r="G48" s="61"/>
      <c r="H48" s="68"/>
      <c r="I48" s="66"/>
      <c r="J48" s="66"/>
      <c r="K48" s="66"/>
      <c r="L48" s="116" t="s">
        <v>17</v>
      </c>
      <c r="M48" s="67"/>
    </row>
    <row r="49" spans="1:13" x14ac:dyDescent="0.2">
      <c r="A49" s="64" t="s">
        <v>30</v>
      </c>
      <c r="B49" s="225" t="str">
        <f>IF(B50=" ",IF(WEEKDAY(TABLE!$A$20)=TABLE!$B$17,TABLE!$A$20," "),B50-1)</f>
        <v xml:space="preserve"> </v>
      </c>
      <c r="C49" s="45"/>
      <c r="D49" s="45"/>
      <c r="E49" s="45"/>
      <c r="F49" s="45"/>
      <c r="G49" s="61"/>
      <c r="H49" s="68"/>
      <c r="I49" s="66"/>
      <c r="J49" s="66"/>
      <c r="K49" s="66"/>
      <c r="L49" s="116" t="s">
        <v>17</v>
      </c>
      <c r="M49" s="67"/>
    </row>
    <row r="50" spans="1:13" ht="15" thickBot="1" x14ac:dyDescent="0.25">
      <c r="A50" s="69" t="s">
        <v>31</v>
      </c>
      <c r="B50" s="224" t="str">
        <f>IF(B51=" ",IF(WEEKDAY(TABLE!$A$20)=TABLE!$B$18,TABLE!$A$20," "),B51-1)</f>
        <v xml:space="preserve"> </v>
      </c>
      <c r="C50" s="70"/>
      <c r="D50" s="70"/>
      <c r="E50" s="70"/>
      <c r="F50" s="70"/>
      <c r="G50" s="71"/>
      <c r="H50" s="72"/>
      <c r="I50" s="73"/>
      <c r="J50" s="73"/>
      <c r="K50" s="73"/>
      <c r="L50" s="117" t="s">
        <v>17</v>
      </c>
      <c r="M50" s="84"/>
    </row>
    <row r="51" spans="1:13" ht="15" thickBot="1" x14ac:dyDescent="0.25">
      <c r="A51" s="69" t="s">
        <v>32</v>
      </c>
      <c r="B51" s="224" t="str">
        <f>IF(WEEKDAY(TABLE!$A$20)=TABLE!$B$19,TABLE!$A$20," ")</f>
        <v xml:space="preserve"> </v>
      </c>
      <c r="C51" s="70"/>
      <c r="D51" s="70"/>
      <c r="E51" s="70"/>
      <c r="F51" s="70"/>
      <c r="G51" s="71"/>
      <c r="H51" s="72"/>
      <c r="I51" s="73"/>
      <c r="J51" s="73"/>
      <c r="K51" s="73"/>
      <c r="L51" s="117" t="s">
        <v>17</v>
      </c>
      <c r="M51" s="76" t="s">
        <v>73</v>
      </c>
    </row>
    <row r="52" spans="1:13" ht="15" thickBot="1" x14ac:dyDescent="0.25">
      <c r="A52" s="85"/>
      <c r="B52" s="86"/>
      <c r="C52" s="453" t="s">
        <v>33</v>
      </c>
      <c r="D52" s="454"/>
      <c r="E52" s="454"/>
      <c r="F52" s="455"/>
      <c r="G52" s="136"/>
      <c r="H52" s="81"/>
      <c r="I52" s="82"/>
      <c r="J52" s="82"/>
      <c r="K52" s="285" t="s">
        <v>174</v>
      </c>
      <c r="L52" s="118" t="s">
        <v>17</v>
      </c>
      <c r="M52" s="275" t="s">
        <v>17</v>
      </c>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89"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SUM(C13:C45)</f>
        <v>0</v>
      </c>
      <c r="D56" s="226">
        <f>SUM(D13:D45)</f>
        <v>0</v>
      </c>
      <c r="E56" s="226">
        <f>SUM(E13:E45)</f>
        <v>0</v>
      </c>
      <c r="F56" s="226">
        <f>SUM(F13:F45)</f>
        <v>0</v>
      </c>
      <c r="G56" s="226">
        <f>SUM(G13:G45)</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1:C1"/>
    <mergeCell ref="A2:C2"/>
    <mergeCell ref="A6:G7"/>
    <mergeCell ref="H6:M8"/>
    <mergeCell ref="C5:E5"/>
    <mergeCell ref="L1:M1"/>
    <mergeCell ref="L2:M2"/>
    <mergeCell ref="A3:G3"/>
    <mergeCell ref="K3:L3"/>
    <mergeCell ref="A4:G4"/>
    <mergeCell ref="H4:J4"/>
    <mergeCell ref="H3:J3"/>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activeCell="A42" sqref="A42"/>
    </sheetView>
  </sheetViews>
  <sheetFormatPr defaultColWidth="8.85546875" defaultRowHeight="14.25" x14ac:dyDescent="0.2"/>
  <cols>
    <col min="1" max="12" width="8.85546875" style="30"/>
    <col min="13" max="13" width="16.28515625"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511">
        <f>Sep!L2+1</f>
        <v>9</v>
      </c>
      <c r="M2" s="512"/>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10</v>
      </c>
      <c r="L4" s="266" t="s">
        <v>93</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103</v>
      </c>
      <c r="B6" s="418"/>
      <c r="C6" s="418"/>
      <c r="D6" s="418"/>
      <c r="E6" s="418"/>
      <c r="F6" s="418"/>
      <c r="G6" s="419"/>
      <c r="H6" s="500" t="s">
        <v>104</v>
      </c>
      <c r="I6" s="472"/>
      <c r="J6" s="472"/>
      <c r="K6" s="472"/>
      <c r="L6" s="472"/>
      <c r="M6" s="508"/>
    </row>
    <row r="7" spans="1:13" x14ac:dyDescent="0.2">
      <c r="A7" s="471"/>
      <c r="B7" s="421"/>
      <c r="C7" s="421"/>
      <c r="D7" s="421"/>
      <c r="E7" s="421"/>
      <c r="F7" s="421"/>
      <c r="G7" s="422"/>
      <c r="H7" s="501"/>
      <c r="I7" s="474"/>
      <c r="J7" s="474"/>
      <c r="K7" s="474"/>
      <c r="L7" s="474"/>
      <c r="M7" s="509"/>
    </row>
    <row r="8" spans="1:13" x14ac:dyDescent="0.2">
      <c r="A8" s="281" t="s">
        <v>9</v>
      </c>
      <c r="B8" s="41"/>
      <c r="C8" s="42" t="s">
        <v>80</v>
      </c>
      <c r="D8" s="42" t="s">
        <v>10</v>
      </c>
      <c r="E8" s="42" t="s">
        <v>79</v>
      </c>
      <c r="F8" s="42" t="s">
        <v>11</v>
      </c>
      <c r="G8" s="43" t="s">
        <v>12</v>
      </c>
      <c r="H8" s="476"/>
      <c r="I8" s="476"/>
      <c r="J8" s="476"/>
      <c r="K8" s="476"/>
      <c r="L8" s="476"/>
      <c r="M8" s="510"/>
    </row>
    <row r="9" spans="1:13" x14ac:dyDescent="0.2">
      <c r="A9" s="280" t="s">
        <v>81</v>
      </c>
      <c r="B9" s="44"/>
      <c r="C9" s="267">
        <f>Sep!C57</f>
        <v>0</v>
      </c>
      <c r="D9" s="267">
        <f>Sep!D57</f>
        <v>0</v>
      </c>
      <c r="E9" s="267">
        <f>Sep!E57</f>
        <v>0</v>
      </c>
      <c r="F9" s="267">
        <f>Sep!F57</f>
        <v>0</v>
      </c>
      <c r="G9" s="268">
        <f>Sep!G57</f>
        <v>0</v>
      </c>
      <c r="H9" s="276" t="s">
        <v>13</v>
      </c>
      <c r="I9" s="386" t="s">
        <v>14</v>
      </c>
      <c r="J9" s="387"/>
      <c r="K9" s="47" t="s">
        <v>15</v>
      </c>
      <c r="L9" s="282" t="s">
        <v>16</v>
      </c>
      <c r="M9" s="48"/>
    </row>
    <row r="10" spans="1:13" x14ac:dyDescent="0.2">
      <c r="A10" s="280" t="s">
        <v>83</v>
      </c>
      <c r="B10" s="44"/>
      <c r="C10" s="45">
        <v>0</v>
      </c>
      <c r="D10" s="45">
        <v>0</v>
      </c>
      <c r="E10" s="49" t="s">
        <v>18</v>
      </c>
      <c r="F10" s="50">
        <v>0</v>
      </c>
      <c r="G10" s="51" t="s">
        <v>18</v>
      </c>
      <c r="H10" s="52" t="s">
        <v>19</v>
      </c>
      <c r="I10" s="53" t="s">
        <v>20</v>
      </c>
      <c r="J10" s="53" t="s">
        <v>21</v>
      </c>
      <c r="K10" s="54" t="s">
        <v>19</v>
      </c>
      <c r="L10" s="277" t="s">
        <v>22</v>
      </c>
      <c r="M10" s="55" t="s">
        <v>23</v>
      </c>
    </row>
    <row r="11" spans="1:13" x14ac:dyDescent="0.2">
      <c r="A11" s="280" t="s">
        <v>82</v>
      </c>
      <c r="B11" s="44"/>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5" t="str">
        <f t="shared" ref="B13:B15" si="0">IF(B14=" "," ",IF(DAY(B14)=1," ",B14-1))</f>
        <v xml:space="preserve"> </v>
      </c>
      <c r="C13" s="65" t="s">
        <v>235</v>
      </c>
      <c r="D13" s="45"/>
      <c r="E13" s="45"/>
      <c r="F13" s="45"/>
      <c r="G13" s="61"/>
      <c r="H13" s="119"/>
      <c r="I13" s="66"/>
      <c r="J13" s="66"/>
      <c r="K13" s="66"/>
      <c r="L13" s="116">
        <f>ROUND(((K13-H13-(J13-I13))*24),2)</f>
        <v>0</v>
      </c>
      <c r="M13" s="67" t="s">
        <v>236</v>
      </c>
    </row>
    <row r="14" spans="1:13" x14ac:dyDescent="0.2">
      <c r="A14" s="64" t="s">
        <v>27</v>
      </c>
      <c r="B14" s="225">
        <f t="shared" si="0"/>
        <v>43739</v>
      </c>
      <c r="C14" s="65"/>
      <c r="D14" s="45"/>
      <c r="E14" s="45"/>
      <c r="F14" s="45"/>
      <c r="G14" s="61"/>
      <c r="H14" s="119"/>
      <c r="I14" s="66"/>
      <c r="J14" s="66"/>
      <c r="K14" s="66"/>
      <c r="L14" s="116">
        <f t="shared" ref="L14:L43" si="1">ROUND(((K14-H14-(J14-I14))*24),2)</f>
        <v>0</v>
      </c>
      <c r="M14" s="67"/>
    </row>
    <row r="15" spans="1:13" x14ac:dyDescent="0.2">
      <c r="A15" s="64" t="s">
        <v>28</v>
      </c>
      <c r="B15" s="225">
        <f t="shared" si="0"/>
        <v>43740</v>
      </c>
      <c r="C15" s="65"/>
      <c r="D15" s="45"/>
      <c r="E15" s="131"/>
      <c r="F15" s="131"/>
      <c r="G15" s="132"/>
      <c r="H15" s="119"/>
      <c r="I15" s="66"/>
      <c r="J15" s="66"/>
      <c r="K15" s="66"/>
      <c r="L15" s="116">
        <f t="shared" si="1"/>
        <v>0</v>
      </c>
      <c r="M15" s="67"/>
    </row>
    <row r="16" spans="1:13" x14ac:dyDescent="0.2">
      <c r="A16" s="64" t="s">
        <v>29</v>
      </c>
      <c r="B16" s="225">
        <f t="shared" ref="B16:B17" si="2">IF(B17=" "," ",IF(DAY(B17)=1," ",B17-1))</f>
        <v>43741</v>
      </c>
      <c r="C16" s="45"/>
      <c r="D16" s="45"/>
      <c r="E16" s="45"/>
      <c r="F16" s="45"/>
      <c r="G16" s="61"/>
      <c r="H16" s="119"/>
      <c r="I16" s="66"/>
      <c r="J16" s="66"/>
      <c r="K16" s="66"/>
      <c r="L16" s="116">
        <f t="shared" si="1"/>
        <v>0</v>
      </c>
      <c r="M16" s="67"/>
    </row>
    <row r="17" spans="1:13" x14ac:dyDescent="0.2">
      <c r="A17" s="64" t="s">
        <v>30</v>
      </c>
      <c r="B17" s="225">
        <f t="shared" si="2"/>
        <v>43742</v>
      </c>
      <c r="C17" s="45"/>
      <c r="D17" s="45"/>
      <c r="E17" s="45"/>
      <c r="F17" s="45"/>
      <c r="G17" s="61"/>
      <c r="H17" s="119"/>
      <c r="I17" s="66"/>
      <c r="J17" s="66"/>
      <c r="K17" s="66"/>
      <c r="L17" s="116">
        <f t="shared" si="1"/>
        <v>0</v>
      </c>
      <c r="M17" s="67"/>
    </row>
    <row r="18" spans="1:13" ht="15" thickBot="1" x14ac:dyDescent="0.25">
      <c r="A18" s="69" t="s">
        <v>31</v>
      </c>
      <c r="B18" s="224">
        <f>IF(B19=" "," ",IF(DAY(B19)=1," ",B19-1))</f>
        <v>43743</v>
      </c>
      <c r="C18" s="70"/>
      <c r="D18" s="70"/>
      <c r="E18" s="70"/>
      <c r="F18" s="70"/>
      <c r="G18" s="71"/>
      <c r="H18" s="72"/>
      <c r="I18" s="73"/>
      <c r="J18" s="73"/>
      <c r="K18" s="73"/>
      <c r="L18" s="117">
        <f t="shared" si="1"/>
        <v>0</v>
      </c>
      <c r="M18" s="67"/>
    </row>
    <row r="19" spans="1:13" ht="15" thickBot="1" x14ac:dyDescent="0.25">
      <c r="A19" s="69" t="s">
        <v>32</v>
      </c>
      <c r="B19" s="224">
        <f>IF(B21=" "," ",IF(DAY(B21)=1," ",B21-1))</f>
        <v>43744</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1"/>
      <c r="I20" s="82"/>
      <c r="J20" s="82"/>
      <c r="K20" s="285" t="s">
        <v>174</v>
      </c>
      <c r="L20" s="118">
        <f>SUM(L13:L19)</f>
        <v>0</v>
      </c>
      <c r="M20" s="120">
        <f>H4</f>
        <v>0</v>
      </c>
    </row>
    <row r="21" spans="1:13" x14ac:dyDescent="0.2">
      <c r="A21" s="64" t="s">
        <v>26</v>
      </c>
      <c r="B21" s="225">
        <f t="shared" ref="B21:B26" si="3">B22-1</f>
        <v>43745</v>
      </c>
      <c r="C21" s="45"/>
      <c r="D21" s="45"/>
      <c r="E21" s="45"/>
      <c r="F21" s="45"/>
      <c r="G21" s="61"/>
      <c r="H21" s="119"/>
      <c r="I21" s="66"/>
      <c r="J21" s="66"/>
      <c r="K21" s="66"/>
      <c r="L21" s="116">
        <f t="shared" si="1"/>
        <v>0</v>
      </c>
      <c r="M21" s="83"/>
    </row>
    <row r="22" spans="1:13" x14ac:dyDescent="0.2">
      <c r="A22" s="64" t="s">
        <v>27</v>
      </c>
      <c r="B22" s="225">
        <f t="shared" si="3"/>
        <v>43746</v>
      </c>
      <c r="C22" s="45"/>
      <c r="D22" s="45" t="s">
        <v>17</v>
      </c>
      <c r="E22" s="45"/>
      <c r="F22" s="45"/>
      <c r="G22" s="61"/>
      <c r="H22" s="119"/>
      <c r="I22" s="66"/>
      <c r="J22" s="66"/>
      <c r="K22" s="66"/>
      <c r="L22" s="116">
        <f t="shared" si="1"/>
        <v>0</v>
      </c>
      <c r="M22" s="67"/>
    </row>
    <row r="23" spans="1:13" x14ac:dyDescent="0.2">
      <c r="A23" s="64" t="s">
        <v>28</v>
      </c>
      <c r="B23" s="225">
        <f t="shared" si="3"/>
        <v>43747</v>
      </c>
      <c r="C23" s="45"/>
      <c r="D23" s="45"/>
      <c r="E23" s="45"/>
      <c r="F23" s="45"/>
      <c r="G23" s="61"/>
      <c r="H23" s="119"/>
      <c r="I23" s="66"/>
      <c r="J23" s="66"/>
      <c r="K23" s="66"/>
      <c r="L23" s="116">
        <f t="shared" si="1"/>
        <v>0</v>
      </c>
      <c r="M23" s="67"/>
    </row>
    <row r="24" spans="1:13" x14ac:dyDescent="0.2">
      <c r="A24" s="64" t="s">
        <v>29</v>
      </c>
      <c r="B24" s="225">
        <f t="shared" si="3"/>
        <v>43748</v>
      </c>
      <c r="C24" s="45"/>
      <c r="D24" s="45"/>
      <c r="E24" s="45"/>
      <c r="F24" s="45"/>
      <c r="G24" s="61"/>
      <c r="H24" s="119"/>
      <c r="I24" s="66"/>
      <c r="J24" s="66"/>
      <c r="K24" s="66"/>
      <c r="L24" s="116">
        <f t="shared" si="1"/>
        <v>0</v>
      </c>
      <c r="M24" s="67"/>
    </row>
    <row r="25" spans="1:13" x14ac:dyDescent="0.2">
      <c r="A25" s="64" t="s">
        <v>30</v>
      </c>
      <c r="B25" s="225">
        <f t="shared" si="3"/>
        <v>43749</v>
      </c>
      <c r="C25" s="45"/>
      <c r="D25" s="45"/>
      <c r="E25" s="45"/>
      <c r="F25" s="45"/>
      <c r="G25" s="61"/>
      <c r="H25" s="119"/>
      <c r="I25" s="66"/>
      <c r="J25" s="66"/>
      <c r="K25" s="66"/>
      <c r="L25" s="116">
        <f t="shared" si="1"/>
        <v>0</v>
      </c>
      <c r="M25" s="67"/>
    </row>
    <row r="26" spans="1:13" ht="15" thickBot="1" x14ac:dyDescent="0.25">
      <c r="A26" s="69" t="s">
        <v>31</v>
      </c>
      <c r="B26" s="224">
        <f t="shared" si="3"/>
        <v>43750</v>
      </c>
      <c r="C26" s="70"/>
      <c r="D26" s="70"/>
      <c r="E26" s="70"/>
      <c r="F26" s="70"/>
      <c r="G26" s="71"/>
      <c r="H26" s="72"/>
      <c r="I26" s="73"/>
      <c r="J26" s="73"/>
      <c r="K26" s="73"/>
      <c r="L26" s="117">
        <f t="shared" si="1"/>
        <v>0</v>
      </c>
      <c r="M26" s="67"/>
    </row>
    <row r="27" spans="1:13" ht="15" thickBot="1" x14ac:dyDescent="0.25">
      <c r="A27" s="69" t="s">
        <v>32</v>
      </c>
      <c r="B27" s="224">
        <f>B29-1</f>
        <v>43751</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85" t="s">
        <v>174</v>
      </c>
      <c r="L28" s="118">
        <f>SUM(L21:L27)</f>
        <v>0</v>
      </c>
      <c r="M28" s="120">
        <f>H4</f>
        <v>0</v>
      </c>
    </row>
    <row r="29" spans="1:13" x14ac:dyDescent="0.2">
      <c r="A29" s="64" t="s">
        <v>26</v>
      </c>
      <c r="B29" s="225">
        <f t="shared" ref="B29:B34" si="4">B30-1</f>
        <v>43752</v>
      </c>
      <c r="C29" s="45"/>
      <c r="D29" s="45"/>
      <c r="E29" s="45"/>
      <c r="F29" s="45"/>
      <c r="G29" s="61" t="s">
        <v>17</v>
      </c>
      <c r="H29" s="119"/>
      <c r="I29" s="66"/>
      <c r="J29" s="66"/>
      <c r="K29" s="66"/>
      <c r="L29" s="116">
        <f t="shared" si="1"/>
        <v>0</v>
      </c>
      <c r="M29" s="83"/>
    </row>
    <row r="30" spans="1:13" x14ac:dyDescent="0.2">
      <c r="A30" s="64" t="s">
        <v>27</v>
      </c>
      <c r="B30" s="225">
        <f t="shared" si="4"/>
        <v>43753</v>
      </c>
      <c r="C30" s="45"/>
      <c r="D30" s="45"/>
      <c r="E30" s="45"/>
      <c r="F30" s="45"/>
      <c r="G30" s="61"/>
      <c r="H30" s="119"/>
      <c r="I30" s="66"/>
      <c r="J30" s="66"/>
      <c r="K30" s="66"/>
      <c r="L30" s="116">
        <f t="shared" si="1"/>
        <v>0</v>
      </c>
      <c r="M30" s="67"/>
    </row>
    <row r="31" spans="1:13" x14ac:dyDescent="0.2">
      <c r="A31" s="64" t="s">
        <v>28</v>
      </c>
      <c r="B31" s="225">
        <f t="shared" si="4"/>
        <v>43754</v>
      </c>
      <c r="C31" s="45"/>
      <c r="D31" s="45"/>
      <c r="E31" s="45"/>
      <c r="F31" s="45"/>
      <c r="G31" s="61"/>
      <c r="H31" s="119"/>
      <c r="I31" s="66"/>
      <c r="J31" s="66"/>
      <c r="K31" s="66"/>
      <c r="L31" s="116">
        <f t="shared" si="1"/>
        <v>0</v>
      </c>
      <c r="M31" s="67"/>
    </row>
    <row r="32" spans="1:13" x14ac:dyDescent="0.2">
      <c r="A32" s="64" t="s">
        <v>29</v>
      </c>
      <c r="B32" s="225">
        <f t="shared" si="4"/>
        <v>43755</v>
      </c>
      <c r="C32" s="45"/>
      <c r="D32" s="45"/>
      <c r="E32" s="45"/>
      <c r="F32" s="45"/>
      <c r="G32" s="61"/>
      <c r="H32" s="119"/>
      <c r="I32" s="66"/>
      <c r="J32" s="66"/>
      <c r="K32" s="66"/>
      <c r="L32" s="116">
        <f t="shared" si="1"/>
        <v>0</v>
      </c>
      <c r="M32" s="67"/>
    </row>
    <row r="33" spans="1:13" x14ac:dyDescent="0.2">
      <c r="A33" s="64" t="s">
        <v>30</v>
      </c>
      <c r="B33" s="225">
        <f t="shared" si="4"/>
        <v>43756</v>
      </c>
      <c r="C33" s="45"/>
      <c r="D33" s="45"/>
      <c r="E33" s="45"/>
      <c r="F33" s="45"/>
      <c r="G33" s="61"/>
      <c r="H33" s="119"/>
      <c r="I33" s="66"/>
      <c r="J33" s="66"/>
      <c r="K33" s="66"/>
      <c r="L33" s="116">
        <f t="shared" si="1"/>
        <v>0</v>
      </c>
      <c r="M33" s="67"/>
    </row>
    <row r="34" spans="1:13" ht="15" thickBot="1" x14ac:dyDescent="0.25">
      <c r="A34" s="69" t="s">
        <v>31</v>
      </c>
      <c r="B34" s="224">
        <f t="shared" si="4"/>
        <v>43757</v>
      </c>
      <c r="C34" s="70"/>
      <c r="D34" s="70"/>
      <c r="E34" s="70"/>
      <c r="F34" s="70"/>
      <c r="G34" s="71"/>
      <c r="H34" s="72"/>
      <c r="I34" s="73"/>
      <c r="J34" s="73"/>
      <c r="K34" s="73"/>
      <c r="L34" s="117">
        <f t="shared" si="1"/>
        <v>0</v>
      </c>
      <c r="M34" s="67"/>
    </row>
    <row r="35" spans="1:13" ht="15" thickBot="1" x14ac:dyDescent="0.25">
      <c r="A35" s="69" t="s">
        <v>32</v>
      </c>
      <c r="B35" s="224">
        <f>B37-1</f>
        <v>43758</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85" t="s">
        <v>174</v>
      </c>
      <c r="L36" s="118">
        <f>SUM(L29:L35)</f>
        <v>0</v>
      </c>
      <c r="M36" s="120">
        <f>H4</f>
        <v>0</v>
      </c>
    </row>
    <row r="37" spans="1:13" x14ac:dyDescent="0.2">
      <c r="A37" s="64" t="s">
        <v>26</v>
      </c>
      <c r="B37" s="225">
        <f t="shared" ref="B37:B42" si="5">B38-1</f>
        <v>43759</v>
      </c>
      <c r="C37" s="45"/>
      <c r="D37" s="45"/>
      <c r="E37" s="45"/>
      <c r="F37" s="45"/>
      <c r="G37" s="61"/>
      <c r="H37" s="119"/>
      <c r="I37" s="66"/>
      <c r="J37" s="66"/>
      <c r="K37" s="66"/>
      <c r="L37" s="116">
        <f t="shared" si="1"/>
        <v>0</v>
      </c>
      <c r="M37" s="83"/>
    </row>
    <row r="38" spans="1:13" x14ac:dyDescent="0.2">
      <c r="A38" s="64" t="s">
        <v>27</v>
      </c>
      <c r="B38" s="225">
        <f t="shared" si="5"/>
        <v>43760</v>
      </c>
      <c r="C38" s="45"/>
      <c r="D38" s="45"/>
      <c r="E38" s="45"/>
      <c r="F38" s="45"/>
      <c r="G38" s="61"/>
      <c r="H38" s="119"/>
      <c r="I38" s="66"/>
      <c r="J38" s="66"/>
      <c r="K38" s="66"/>
      <c r="L38" s="116">
        <f t="shared" si="1"/>
        <v>0</v>
      </c>
      <c r="M38" s="67"/>
    </row>
    <row r="39" spans="1:13" x14ac:dyDescent="0.2">
      <c r="A39" s="64" t="s">
        <v>28</v>
      </c>
      <c r="B39" s="225">
        <f t="shared" si="5"/>
        <v>43761</v>
      </c>
      <c r="C39" s="45"/>
      <c r="D39" s="45"/>
      <c r="E39" s="45"/>
      <c r="F39" s="45"/>
      <c r="G39" s="61"/>
      <c r="H39" s="119"/>
      <c r="I39" s="66"/>
      <c r="J39" s="66"/>
      <c r="K39" s="66"/>
      <c r="L39" s="116">
        <f t="shared" si="1"/>
        <v>0</v>
      </c>
      <c r="M39" s="67"/>
    </row>
    <row r="40" spans="1:13" x14ac:dyDescent="0.2">
      <c r="A40" s="64" t="s">
        <v>29</v>
      </c>
      <c r="B40" s="225">
        <f t="shared" si="5"/>
        <v>43762</v>
      </c>
      <c r="C40" s="45"/>
      <c r="D40" s="45"/>
      <c r="E40" s="45"/>
      <c r="F40" s="45"/>
      <c r="G40" s="61"/>
      <c r="H40" s="119"/>
      <c r="I40" s="66"/>
      <c r="J40" s="66"/>
      <c r="K40" s="66"/>
      <c r="L40" s="116">
        <f t="shared" si="1"/>
        <v>0</v>
      </c>
      <c r="M40" s="67"/>
    </row>
    <row r="41" spans="1:13" x14ac:dyDescent="0.2">
      <c r="A41" s="64" t="s">
        <v>30</v>
      </c>
      <c r="B41" s="225">
        <f t="shared" si="5"/>
        <v>43763</v>
      </c>
      <c r="C41" s="45"/>
      <c r="D41" s="45" t="s">
        <v>17</v>
      </c>
      <c r="E41" s="45"/>
      <c r="F41" s="45"/>
      <c r="G41" s="61"/>
      <c r="H41" s="119"/>
      <c r="I41" s="66"/>
      <c r="J41" s="66"/>
      <c r="K41" s="66"/>
      <c r="L41" s="116">
        <f t="shared" si="1"/>
        <v>0</v>
      </c>
      <c r="M41" s="67"/>
    </row>
    <row r="42" spans="1:13" ht="15" thickBot="1" x14ac:dyDescent="0.25">
      <c r="A42" s="69" t="s">
        <v>31</v>
      </c>
      <c r="B42" s="224">
        <f t="shared" si="5"/>
        <v>43764</v>
      </c>
      <c r="C42" s="70"/>
      <c r="D42" s="70"/>
      <c r="E42" s="70"/>
      <c r="F42" s="70"/>
      <c r="G42" s="71"/>
      <c r="H42" s="72"/>
      <c r="I42" s="73"/>
      <c r="J42" s="73"/>
      <c r="K42" s="73"/>
      <c r="L42" s="117">
        <f t="shared" si="1"/>
        <v>0</v>
      </c>
      <c r="M42" s="67"/>
    </row>
    <row r="43" spans="1:13" ht="15" thickBot="1" x14ac:dyDescent="0.25">
      <c r="A43" s="69" t="s">
        <v>32</v>
      </c>
      <c r="B43" s="224">
        <f>B45-1</f>
        <v>43765</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f>IF(B46=" ",IF(WEEKDAY(TABLE!$A$21)=TABLE!$B$13,TABLE!$A$21," "),B46-1)</f>
        <v>43766</v>
      </c>
      <c r="C45" s="65" t="s">
        <v>229</v>
      </c>
      <c r="D45" s="45"/>
      <c r="E45" s="45"/>
      <c r="F45" s="45"/>
      <c r="G45" s="61"/>
      <c r="H45" s="68" t="s">
        <v>230</v>
      </c>
      <c r="I45" s="66"/>
      <c r="J45" s="66"/>
      <c r="K45" s="66"/>
      <c r="L45" s="261"/>
      <c r="M45" s="83"/>
    </row>
    <row r="46" spans="1:13" x14ac:dyDescent="0.2">
      <c r="A46" s="64" t="s">
        <v>27</v>
      </c>
      <c r="B46" s="225">
        <f>IF(B47=" ",IF(WEEKDAY(TABLE!$A$21)=TABLE!$B$14,TABLE!$A$21," "),B47-1)</f>
        <v>43767</v>
      </c>
      <c r="C46" s="65" t="s">
        <v>200</v>
      </c>
      <c r="D46" s="45"/>
      <c r="E46" s="45"/>
      <c r="F46" s="45"/>
      <c r="G46" s="61"/>
      <c r="H46" s="68" t="s">
        <v>201</v>
      </c>
      <c r="I46" s="66"/>
      <c r="J46" s="66"/>
      <c r="K46" s="66"/>
      <c r="L46" s="261"/>
      <c r="M46" s="67"/>
    </row>
    <row r="47" spans="1:13" x14ac:dyDescent="0.2">
      <c r="A47" s="64" t="s">
        <v>28</v>
      </c>
      <c r="B47" s="225">
        <f>IF(B48=" ",IF(WEEKDAY(TABLE!$A$21)=TABLE!$B$15,TABLE!$A$21," "),B48-1)</f>
        <v>43768</v>
      </c>
      <c r="C47" s="65" t="s">
        <v>168</v>
      </c>
      <c r="D47" s="45"/>
      <c r="E47" s="45"/>
      <c r="F47" s="45"/>
      <c r="G47" s="61"/>
      <c r="H47" s="68" t="s">
        <v>167</v>
      </c>
      <c r="I47" s="66"/>
      <c r="J47" s="66"/>
      <c r="K47" s="66"/>
      <c r="L47" s="261"/>
      <c r="M47" s="67"/>
    </row>
    <row r="48" spans="1:13" x14ac:dyDescent="0.2">
      <c r="A48" s="64" t="s">
        <v>29</v>
      </c>
      <c r="B48" s="225">
        <f>IF(B49=" ",IF(WEEKDAY(TABLE!$A$21)=TABLE!$B$16,TABLE!$A$21," "),B49-1)</f>
        <v>43769</v>
      </c>
      <c r="C48" s="65" t="s">
        <v>143</v>
      </c>
      <c r="D48" s="45"/>
      <c r="E48" s="45"/>
      <c r="F48" s="45"/>
      <c r="G48" s="61"/>
      <c r="H48" s="68" t="s">
        <v>144</v>
      </c>
      <c r="I48" s="66"/>
      <c r="J48" s="66"/>
      <c r="K48" s="66"/>
      <c r="L48" s="261"/>
      <c r="M48" s="67"/>
    </row>
    <row r="49" spans="1:13" x14ac:dyDescent="0.2">
      <c r="A49" s="64" t="s">
        <v>30</v>
      </c>
      <c r="B49" s="225" t="str">
        <f>IF(B50=" ",IF(WEEKDAY(TABLE!$A$21)=TABLE!$B$17,TABLE!$A$21," "),B50-1)</f>
        <v xml:space="preserve"> </v>
      </c>
      <c r="C49" s="45"/>
      <c r="D49" s="45"/>
      <c r="E49" s="45"/>
      <c r="F49" s="45"/>
      <c r="G49" s="61"/>
      <c r="H49" s="68" t="s">
        <v>131</v>
      </c>
      <c r="I49" s="66"/>
      <c r="J49" s="66"/>
      <c r="K49" s="66"/>
      <c r="L49" s="261"/>
      <c r="M49" s="67"/>
    </row>
    <row r="50" spans="1:13" ht="15" thickBot="1" x14ac:dyDescent="0.25">
      <c r="A50" s="69" t="s">
        <v>31</v>
      </c>
      <c r="B50" s="224" t="str">
        <f>IF(B51=" ",IF(WEEKDAY(TABLE!$A$21)=TABLE!$B$18,TABLE!$A$21," "),B51-1)</f>
        <v xml:space="preserve"> </v>
      </c>
      <c r="C50" s="70"/>
      <c r="D50" s="70"/>
      <c r="E50" s="70"/>
      <c r="F50" s="70"/>
      <c r="G50" s="71"/>
      <c r="H50" s="72"/>
      <c r="I50" s="73"/>
      <c r="J50" s="73"/>
      <c r="K50" s="73"/>
      <c r="L50" s="219"/>
      <c r="M50" s="84"/>
    </row>
    <row r="51" spans="1:13" ht="15" thickBot="1" x14ac:dyDescent="0.25">
      <c r="A51" s="69" t="s">
        <v>32</v>
      </c>
      <c r="B51" s="224" t="str">
        <f>IF(WEEKDAY(TABLE!$A$21)=TABLE!$B$19,TABLE!$A$21," ")</f>
        <v xml:space="preserve"> </v>
      </c>
      <c r="C51" s="70"/>
      <c r="D51" s="70"/>
      <c r="E51" s="70"/>
      <c r="F51" s="70"/>
      <c r="G51" s="71"/>
      <c r="H51" s="72"/>
      <c r="I51" s="73"/>
      <c r="J51" s="73"/>
      <c r="K51" s="73"/>
      <c r="L51" s="219"/>
      <c r="M51" s="76" t="s">
        <v>73</v>
      </c>
    </row>
    <row r="52" spans="1:13" ht="15" thickBot="1" x14ac:dyDescent="0.25">
      <c r="A52" s="85"/>
      <c r="B52" s="86"/>
      <c r="C52" s="453" t="s">
        <v>33</v>
      </c>
      <c r="D52" s="454"/>
      <c r="E52" s="454"/>
      <c r="F52" s="455"/>
      <c r="G52" s="87"/>
      <c r="H52" s="81"/>
      <c r="I52" s="82"/>
      <c r="J52" s="82"/>
      <c r="K52" s="285" t="s">
        <v>174</v>
      </c>
      <c r="L52" s="262"/>
      <c r="M52" s="263"/>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89"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SUM(C14:C48)</f>
        <v>0</v>
      </c>
      <c r="D56" s="226">
        <f>SUM(D14:D48)</f>
        <v>0</v>
      </c>
      <c r="E56" s="226">
        <f>SUM(E14:E48)</f>
        <v>0</v>
      </c>
      <c r="F56" s="226">
        <f>SUM(F14:F48)</f>
        <v>0</v>
      </c>
      <c r="G56" s="226">
        <f>SUM(G14:G48)</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s="100" customFormat="1" x14ac:dyDescent="0.2">
      <c r="A59" s="92" t="s">
        <v>25</v>
      </c>
      <c r="B59" s="93"/>
      <c r="C59" s="94" t="s">
        <v>35</v>
      </c>
      <c r="D59" s="95"/>
      <c r="E59" s="95"/>
      <c r="F59" s="95"/>
      <c r="G59" s="95"/>
      <c r="H59" s="96" t="s">
        <v>25</v>
      </c>
      <c r="I59" s="97" t="s">
        <v>36</v>
      </c>
      <c r="J59" s="98"/>
      <c r="K59" s="98"/>
      <c r="L59" s="99"/>
      <c r="M59" s="99"/>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67</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73"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480">
        <f>Oct!L2+1</f>
        <v>10</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11</v>
      </c>
      <c r="L4" s="266" t="s">
        <v>94</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101</v>
      </c>
      <c r="B6" s="418"/>
      <c r="C6" s="418"/>
      <c r="D6" s="418"/>
      <c r="E6" s="418"/>
      <c r="F6" s="418"/>
      <c r="G6" s="419"/>
      <c r="H6" s="500" t="s">
        <v>104</v>
      </c>
      <c r="I6" s="472"/>
      <c r="J6" s="472"/>
      <c r="K6" s="472"/>
      <c r="L6" s="472"/>
      <c r="M6" s="508"/>
    </row>
    <row r="7" spans="1:13" x14ac:dyDescent="0.2">
      <c r="A7" s="471"/>
      <c r="B7" s="421"/>
      <c r="C7" s="421"/>
      <c r="D7" s="421"/>
      <c r="E7" s="421"/>
      <c r="F7" s="421"/>
      <c r="G7" s="422"/>
      <c r="H7" s="501"/>
      <c r="I7" s="474"/>
      <c r="J7" s="474"/>
      <c r="K7" s="474"/>
      <c r="L7" s="474"/>
      <c r="M7" s="509"/>
    </row>
    <row r="8" spans="1:13" x14ac:dyDescent="0.2">
      <c r="A8" s="281" t="s">
        <v>9</v>
      </c>
      <c r="B8" s="41"/>
      <c r="C8" s="42" t="s">
        <v>80</v>
      </c>
      <c r="D8" s="42" t="s">
        <v>10</v>
      </c>
      <c r="E8" s="42" t="s">
        <v>79</v>
      </c>
      <c r="F8" s="42" t="s">
        <v>11</v>
      </c>
      <c r="G8" s="43" t="s">
        <v>12</v>
      </c>
      <c r="H8" s="476"/>
      <c r="I8" s="476"/>
      <c r="J8" s="476"/>
      <c r="K8" s="476"/>
      <c r="L8" s="476"/>
      <c r="M8" s="510"/>
    </row>
    <row r="9" spans="1:13" x14ac:dyDescent="0.2">
      <c r="A9" s="280" t="s">
        <v>81</v>
      </c>
      <c r="B9" s="44"/>
      <c r="C9" s="267">
        <f>Oct!C57</f>
        <v>0</v>
      </c>
      <c r="D9" s="267">
        <f>Oct!D57</f>
        <v>0</v>
      </c>
      <c r="E9" s="267">
        <f>Oct!E57</f>
        <v>0</v>
      </c>
      <c r="F9" s="267">
        <f>Oct!F57</f>
        <v>0</v>
      </c>
      <c r="G9" s="268">
        <f>Oct!G57</f>
        <v>0</v>
      </c>
      <c r="H9" s="276" t="s">
        <v>13</v>
      </c>
      <c r="I9" s="386" t="s">
        <v>14</v>
      </c>
      <c r="J9" s="387"/>
      <c r="K9" s="47" t="s">
        <v>15</v>
      </c>
      <c r="L9" s="282" t="s">
        <v>16</v>
      </c>
      <c r="M9" s="48"/>
    </row>
    <row r="10" spans="1:13" x14ac:dyDescent="0.2">
      <c r="A10" s="280" t="s">
        <v>83</v>
      </c>
      <c r="B10" s="44"/>
      <c r="C10" s="45">
        <v>0</v>
      </c>
      <c r="D10" s="45">
        <v>0</v>
      </c>
      <c r="E10" s="49" t="s">
        <v>18</v>
      </c>
      <c r="F10" s="50">
        <v>0</v>
      </c>
      <c r="G10" s="51" t="s">
        <v>18</v>
      </c>
      <c r="H10" s="52" t="s">
        <v>19</v>
      </c>
      <c r="I10" s="53" t="s">
        <v>20</v>
      </c>
      <c r="J10" s="53" t="s">
        <v>21</v>
      </c>
      <c r="K10" s="54" t="s">
        <v>19</v>
      </c>
      <c r="L10" s="277" t="s">
        <v>22</v>
      </c>
      <c r="M10" s="55" t="s">
        <v>23</v>
      </c>
    </row>
    <row r="11" spans="1:13" x14ac:dyDescent="0.2">
      <c r="A11" s="280" t="s">
        <v>82</v>
      </c>
      <c r="B11" s="44"/>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231</v>
      </c>
      <c r="D13" s="45"/>
      <c r="E13" s="45"/>
      <c r="F13" s="45"/>
      <c r="G13" s="61"/>
      <c r="I13" s="66"/>
      <c r="J13" s="66"/>
      <c r="K13" s="66"/>
      <c r="L13" s="116">
        <f t="shared" ref="L13:L51" si="1">ROUND(((K13-H13-(J13-I13))*24),2)</f>
        <v>0</v>
      </c>
      <c r="M13" s="67" t="s">
        <v>232</v>
      </c>
    </row>
    <row r="14" spans="1:13" x14ac:dyDescent="0.2">
      <c r="A14" s="64" t="s">
        <v>27</v>
      </c>
      <c r="B14" s="225" t="str">
        <f t="shared" si="0"/>
        <v xml:space="preserve"> </v>
      </c>
      <c r="C14" s="65" t="s">
        <v>202</v>
      </c>
      <c r="D14" s="45"/>
      <c r="E14" s="45"/>
      <c r="F14" s="45"/>
      <c r="G14" s="61"/>
      <c r="H14" s="68"/>
      <c r="I14" s="66"/>
      <c r="J14" s="66"/>
      <c r="K14" s="66"/>
      <c r="L14" s="116">
        <f t="shared" si="1"/>
        <v>0</v>
      </c>
      <c r="M14" s="67" t="s">
        <v>203</v>
      </c>
    </row>
    <row r="15" spans="1:13" x14ac:dyDescent="0.2">
      <c r="A15" s="64" t="s">
        <v>28</v>
      </c>
      <c r="B15" s="225" t="str">
        <f t="shared" si="0"/>
        <v xml:space="preserve"> </v>
      </c>
      <c r="C15" s="65" t="s">
        <v>169</v>
      </c>
      <c r="D15" s="45"/>
      <c r="E15" s="45"/>
      <c r="F15" s="45"/>
      <c r="G15" s="61"/>
      <c r="H15" s="68"/>
      <c r="I15" s="66"/>
      <c r="J15" s="66"/>
      <c r="K15" s="66"/>
      <c r="L15" s="116">
        <f t="shared" si="1"/>
        <v>0</v>
      </c>
      <c r="M15" s="67" t="s">
        <v>170</v>
      </c>
    </row>
    <row r="16" spans="1:13" x14ac:dyDescent="0.2">
      <c r="A16" s="64" t="s">
        <v>29</v>
      </c>
      <c r="B16" s="225" t="str">
        <f t="shared" si="0"/>
        <v xml:space="preserve"> </v>
      </c>
      <c r="C16" s="65" t="s">
        <v>146</v>
      </c>
      <c r="D16" s="45"/>
      <c r="E16" s="45"/>
      <c r="F16" s="45"/>
      <c r="G16" s="61"/>
      <c r="H16" s="68"/>
      <c r="I16" s="66"/>
      <c r="J16" s="66"/>
      <c r="K16" s="66"/>
      <c r="L16" s="116">
        <f t="shared" si="1"/>
        <v>0</v>
      </c>
      <c r="M16" s="67" t="s">
        <v>145</v>
      </c>
    </row>
    <row r="17" spans="1:13" x14ac:dyDescent="0.2">
      <c r="A17" s="64" t="s">
        <v>30</v>
      </c>
      <c r="B17" s="225">
        <f t="shared" si="0"/>
        <v>43770</v>
      </c>
      <c r="C17" s="45"/>
      <c r="D17" s="45"/>
      <c r="E17" s="45"/>
      <c r="F17" s="45"/>
      <c r="G17" s="61"/>
      <c r="H17" s="68"/>
      <c r="I17" s="66"/>
      <c r="J17" s="66"/>
      <c r="K17" s="66"/>
      <c r="L17" s="116">
        <f t="shared" si="1"/>
        <v>0</v>
      </c>
      <c r="M17" s="67"/>
    </row>
    <row r="18" spans="1:13" ht="15" thickBot="1" x14ac:dyDescent="0.25">
      <c r="A18" s="69" t="s">
        <v>31</v>
      </c>
      <c r="B18" s="224">
        <f>IF(B19=" "," ",IF(DAY(B19)=1," ",B19-1))</f>
        <v>43771</v>
      </c>
      <c r="C18" s="70"/>
      <c r="D18" s="70"/>
      <c r="E18" s="70"/>
      <c r="F18" s="70"/>
      <c r="G18" s="71"/>
      <c r="H18" s="72"/>
      <c r="I18" s="73"/>
      <c r="J18" s="73"/>
      <c r="K18" s="73"/>
      <c r="L18" s="117">
        <f t="shared" si="1"/>
        <v>0</v>
      </c>
      <c r="M18" s="67"/>
    </row>
    <row r="19" spans="1:13" ht="15" thickBot="1" x14ac:dyDescent="0.25">
      <c r="A19" s="69" t="s">
        <v>32</v>
      </c>
      <c r="B19" s="224">
        <f>IF(B21=" "," ",IF(DAY(B21)=1," ",B21-1))</f>
        <v>43772</v>
      </c>
      <c r="C19" s="70"/>
      <c r="D19" s="70"/>
      <c r="E19" s="70"/>
      <c r="F19" s="70"/>
      <c r="G19" s="71"/>
      <c r="H19" s="72"/>
      <c r="I19" s="75"/>
      <c r="J19" s="75"/>
      <c r="K19" s="73"/>
      <c r="L19" s="117">
        <f t="shared" si="1"/>
        <v>0</v>
      </c>
      <c r="M19" s="76" t="s">
        <v>73</v>
      </c>
    </row>
    <row r="20" spans="1:13" ht="15" thickBot="1" x14ac:dyDescent="0.25">
      <c r="A20" s="77"/>
      <c r="B20" s="78"/>
      <c r="C20" s="79"/>
      <c r="D20" s="79"/>
      <c r="E20" s="79"/>
      <c r="F20" s="79"/>
      <c r="G20" s="80"/>
      <c r="H20" s="81"/>
      <c r="I20" s="82"/>
      <c r="J20" s="82"/>
      <c r="K20" s="285" t="s">
        <v>174</v>
      </c>
      <c r="L20" s="118">
        <f>SUM(L13:L19)</f>
        <v>0</v>
      </c>
      <c r="M20" s="120">
        <f>H4</f>
        <v>0</v>
      </c>
    </row>
    <row r="21" spans="1:13" x14ac:dyDescent="0.2">
      <c r="A21" s="64" t="s">
        <v>26</v>
      </c>
      <c r="B21" s="225">
        <f t="shared" ref="B21:B26" si="2">B22-1</f>
        <v>43773</v>
      </c>
      <c r="C21" s="45"/>
      <c r="D21" s="45"/>
      <c r="E21" s="45"/>
      <c r="F21" s="45"/>
      <c r="G21" s="61"/>
      <c r="H21" s="151"/>
      <c r="I21" s="66"/>
      <c r="J21" s="66"/>
      <c r="K21" s="66"/>
      <c r="L21" s="116">
        <f t="shared" si="1"/>
        <v>0</v>
      </c>
      <c r="M21" s="83"/>
    </row>
    <row r="22" spans="1:13" x14ac:dyDescent="0.2">
      <c r="A22" s="64" t="s">
        <v>27</v>
      </c>
      <c r="B22" s="225">
        <f t="shared" si="2"/>
        <v>43774</v>
      </c>
      <c r="C22" s="45"/>
      <c r="D22" s="45"/>
      <c r="E22" s="45"/>
      <c r="F22" s="45"/>
      <c r="G22" s="61"/>
      <c r="H22" s="151"/>
      <c r="I22" s="66"/>
      <c r="J22" s="66"/>
      <c r="K22" s="66"/>
      <c r="L22" s="116">
        <f t="shared" si="1"/>
        <v>0</v>
      </c>
      <c r="M22" s="92"/>
    </row>
    <row r="23" spans="1:13" x14ac:dyDescent="0.2">
      <c r="A23" s="64" t="s">
        <v>28</v>
      </c>
      <c r="B23" s="223">
        <f t="shared" si="2"/>
        <v>43775</v>
      </c>
      <c r="C23" s="45"/>
      <c r="D23" s="45"/>
      <c r="E23" s="45"/>
      <c r="F23" s="45"/>
      <c r="G23" s="61"/>
      <c r="H23" s="235"/>
      <c r="I23" s="134"/>
      <c r="J23" s="134"/>
      <c r="K23" s="134"/>
      <c r="L23" s="116">
        <f t="shared" si="1"/>
        <v>0</v>
      </c>
      <c r="M23" s="92"/>
    </row>
    <row r="24" spans="1:13" x14ac:dyDescent="0.2">
      <c r="A24" s="64" t="s">
        <v>29</v>
      </c>
      <c r="B24" s="225">
        <f t="shared" si="2"/>
        <v>43776</v>
      </c>
      <c r="C24" s="45"/>
      <c r="D24" s="45"/>
      <c r="E24" s="45"/>
      <c r="F24" s="45"/>
      <c r="G24" s="61"/>
      <c r="H24" s="151"/>
      <c r="I24" s="66"/>
      <c r="J24" s="66"/>
      <c r="K24" s="66"/>
      <c r="L24" s="116">
        <f t="shared" si="1"/>
        <v>0</v>
      </c>
      <c r="M24" s="67"/>
    </row>
    <row r="25" spans="1:13" x14ac:dyDescent="0.2">
      <c r="A25" s="64" t="s">
        <v>30</v>
      </c>
      <c r="B25" s="225">
        <f t="shared" si="2"/>
        <v>43777</v>
      </c>
      <c r="C25" s="45"/>
      <c r="D25" s="45"/>
      <c r="E25" s="45"/>
      <c r="F25" s="45"/>
      <c r="G25" s="61"/>
      <c r="H25" s="151"/>
      <c r="I25" s="66"/>
      <c r="J25" s="66"/>
      <c r="K25" s="66"/>
      <c r="L25" s="116">
        <f t="shared" si="1"/>
        <v>0</v>
      </c>
      <c r="M25" s="67"/>
    </row>
    <row r="26" spans="1:13" ht="15" thickBot="1" x14ac:dyDescent="0.25">
      <c r="A26" s="69" t="s">
        <v>31</v>
      </c>
      <c r="B26" s="224">
        <f t="shared" si="2"/>
        <v>43778</v>
      </c>
      <c r="C26" s="70"/>
      <c r="D26" s="70"/>
      <c r="E26" s="70"/>
      <c r="F26" s="70"/>
      <c r="G26" s="71"/>
      <c r="H26" s="72"/>
      <c r="I26" s="73"/>
      <c r="J26" s="73"/>
      <c r="K26" s="73"/>
      <c r="L26" s="117">
        <f t="shared" si="1"/>
        <v>0</v>
      </c>
      <c r="M26" s="67"/>
    </row>
    <row r="27" spans="1:13" ht="15" thickBot="1" x14ac:dyDescent="0.25">
      <c r="A27" s="69" t="s">
        <v>32</v>
      </c>
      <c r="B27" s="224">
        <f>B29-1</f>
        <v>43779</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2"/>
      <c r="I28" s="82"/>
      <c r="J28" s="82"/>
      <c r="K28" s="285" t="s">
        <v>174</v>
      </c>
      <c r="L28" s="118">
        <f>SUM(L21:L27)</f>
        <v>0</v>
      </c>
      <c r="M28" s="120">
        <f>H4</f>
        <v>0</v>
      </c>
    </row>
    <row r="29" spans="1:13" x14ac:dyDescent="0.2">
      <c r="A29" s="126" t="s">
        <v>26</v>
      </c>
      <c r="B29" s="222">
        <f t="shared" ref="B29:B34" si="3">B30-1</f>
        <v>43780</v>
      </c>
      <c r="C29" s="126"/>
      <c r="D29" s="126"/>
      <c r="E29" s="126"/>
      <c r="F29" s="126"/>
      <c r="G29" s="126" t="s">
        <v>50</v>
      </c>
      <c r="H29" s="126"/>
      <c r="I29" s="126"/>
      <c r="J29" s="126"/>
      <c r="K29" s="126"/>
      <c r="L29" s="126">
        <f t="shared" si="1"/>
        <v>0</v>
      </c>
      <c r="M29" s="129" t="s">
        <v>51</v>
      </c>
    </row>
    <row r="30" spans="1:13" x14ac:dyDescent="0.2">
      <c r="A30" s="130" t="s">
        <v>27</v>
      </c>
      <c r="B30" s="223">
        <f t="shared" si="3"/>
        <v>43781</v>
      </c>
      <c r="C30" s="131"/>
      <c r="D30" s="131"/>
      <c r="E30" s="131"/>
      <c r="F30" s="131"/>
      <c r="G30" s="132"/>
      <c r="H30" s="133"/>
      <c r="I30" s="134"/>
      <c r="J30" s="134"/>
      <c r="K30" s="134"/>
      <c r="L30" s="156">
        <f>ROUND(((K30-H30-(J30-I30))*24),2)</f>
        <v>0</v>
      </c>
    </row>
    <row r="31" spans="1:13" x14ac:dyDescent="0.2">
      <c r="A31" s="130" t="s">
        <v>28</v>
      </c>
      <c r="B31" s="225">
        <f t="shared" si="3"/>
        <v>43782</v>
      </c>
      <c r="C31" s="131"/>
      <c r="D31" s="131"/>
      <c r="E31" s="131"/>
      <c r="F31" s="131"/>
      <c r="G31" s="132"/>
      <c r="H31" s="133"/>
      <c r="I31" s="134"/>
      <c r="J31" s="134"/>
      <c r="K31" s="134"/>
      <c r="L31" s="154">
        <f>ROUND(((K31-H31-(J31-I31))*24),2)</f>
        <v>0</v>
      </c>
    </row>
    <row r="32" spans="1:13" x14ac:dyDescent="0.2">
      <c r="A32" s="64" t="s">
        <v>29</v>
      </c>
      <c r="B32" s="225">
        <f t="shared" si="3"/>
        <v>43783</v>
      </c>
      <c r="C32" s="45"/>
      <c r="D32" s="45"/>
      <c r="E32" s="45"/>
      <c r="F32" s="45"/>
      <c r="G32" s="61"/>
      <c r="H32" s="68"/>
      <c r="I32" s="66"/>
      <c r="J32" s="66"/>
      <c r="K32" s="66"/>
      <c r="L32" s="116">
        <f t="shared" si="1"/>
        <v>0</v>
      </c>
      <c r="M32" s="67"/>
    </row>
    <row r="33" spans="1:13" x14ac:dyDescent="0.2">
      <c r="A33" s="64" t="s">
        <v>30</v>
      </c>
      <c r="B33" s="225">
        <f t="shared" si="3"/>
        <v>43784</v>
      </c>
      <c r="C33" s="45"/>
      <c r="D33" s="45"/>
      <c r="E33" s="45"/>
      <c r="F33" s="45"/>
      <c r="G33" s="61"/>
      <c r="H33" s="68"/>
      <c r="I33" s="66"/>
      <c r="J33" s="66"/>
      <c r="K33" s="66"/>
      <c r="L33" s="116">
        <f t="shared" si="1"/>
        <v>0</v>
      </c>
      <c r="M33" s="67"/>
    </row>
    <row r="34" spans="1:13" ht="15" thickBot="1" x14ac:dyDescent="0.25">
      <c r="A34" s="69" t="s">
        <v>31</v>
      </c>
      <c r="B34" s="224">
        <f t="shared" si="3"/>
        <v>43785</v>
      </c>
      <c r="C34" s="70"/>
      <c r="D34" s="70"/>
      <c r="E34" s="70"/>
      <c r="F34" s="70"/>
      <c r="G34" s="71"/>
      <c r="H34" s="72"/>
      <c r="I34" s="73"/>
      <c r="J34" s="73"/>
      <c r="K34" s="73"/>
      <c r="L34" s="117">
        <f t="shared" si="1"/>
        <v>0</v>
      </c>
      <c r="M34" s="67"/>
    </row>
    <row r="35" spans="1:13" ht="15" thickBot="1" x14ac:dyDescent="0.25">
      <c r="A35" s="69" t="s">
        <v>32</v>
      </c>
      <c r="B35" s="224">
        <f>B37-1</f>
        <v>43786</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85" t="s">
        <v>174</v>
      </c>
      <c r="L36" s="118">
        <f>SUM(L29:L35)</f>
        <v>0</v>
      </c>
      <c r="M36" s="120">
        <f>H4-D53</f>
        <v>0</v>
      </c>
    </row>
    <row r="37" spans="1:13" x14ac:dyDescent="0.2">
      <c r="A37" s="64" t="s">
        <v>26</v>
      </c>
      <c r="B37" s="225">
        <f t="shared" ref="B37:B42" si="4">B38-1</f>
        <v>43787</v>
      </c>
      <c r="C37" s="45"/>
      <c r="D37" s="45"/>
      <c r="E37" s="45"/>
      <c r="F37" s="45"/>
      <c r="G37" s="61"/>
      <c r="H37" s="68"/>
      <c r="I37" s="66"/>
      <c r="J37" s="66"/>
      <c r="K37" s="66"/>
      <c r="L37" s="116">
        <f t="shared" si="1"/>
        <v>0</v>
      </c>
      <c r="M37" s="83"/>
    </row>
    <row r="38" spans="1:13" x14ac:dyDescent="0.2">
      <c r="A38" s="64" t="s">
        <v>27</v>
      </c>
      <c r="B38" s="225">
        <f t="shared" si="4"/>
        <v>43788</v>
      </c>
      <c r="C38" s="45"/>
      <c r="D38" s="45"/>
      <c r="E38" s="45"/>
      <c r="F38" s="45"/>
      <c r="G38" s="61"/>
      <c r="H38" s="68"/>
      <c r="I38" s="66"/>
      <c r="J38" s="66"/>
      <c r="K38" s="66"/>
      <c r="L38" s="116">
        <f t="shared" si="1"/>
        <v>0</v>
      </c>
      <c r="M38" s="67"/>
    </row>
    <row r="39" spans="1:13" x14ac:dyDescent="0.2">
      <c r="A39" s="64" t="s">
        <v>28</v>
      </c>
      <c r="B39" s="225">
        <f t="shared" si="4"/>
        <v>43789</v>
      </c>
      <c r="C39" s="45"/>
      <c r="D39" s="45"/>
      <c r="E39" s="45"/>
      <c r="F39" s="45"/>
      <c r="G39" s="61"/>
      <c r="H39" s="68"/>
      <c r="I39" s="66"/>
      <c r="J39" s="66"/>
      <c r="K39" s="66"/>
      <c r="L39" s="116">
        <f t="shared" si="1"/>
        <v>0</v>
      </c>
      <c r="M39" s="67"/>
    </row>
    <row r="40" spans="1:13" x14ac:dyDescent="0.2">
      <c r="A40" s="64" t="s">
        <v>29</v>
      </c>
      <c r="B40" s="225">
        <f t="shared" si="4"/>
        <v>43790</v>
      </c>
      <c r="C40" s="45"/>
      <c r="D40" s="45"/>
      <c r="E40" s="45"/>
      <c r="F40" s="45"/>
      <c r="G40" s="61"/>
      <c r="H40" s="68"/>
      <c r="I40" s="66"/>
      <c r="J40" s="66"/>
      <c r="K40" s="66"/>
      <c r="L40" s="116">
        <f t="shared" si="1"/>
        <v>0</v>
      </c>
      <c r="M40" s="518"/>
    </row>
    <row r="41" spans="1:13" x14ac:dyDescent="0.2">
      <c r="A41" s="64" t="s">
        <v>30</v>
      </c>
      <c r="B41" s="225">
        <f t="shared" si="4"/>
        <v>43791</v>
      </c>
      <c r="C41" s="45"/>
      <c r="D41" s="45" t="s">
        <v>17</v>
      </c>
      <c r="E41" s="45"/>
      <c r="F41" s="45"/>
      <c r="G41" s="61"/>
      <c r="H41" s="68"/>
      <c r="I41" s="66"/>
      <c r="J41" s="66"/>
      <c r="K41" s="66"/>
      <c r="L41" s="116">
        <f t="shared" si="1"/>
        <v>0</v>
      </c>
      <c r="M41" s="518"/>
    </row>
    <row r="42" spans="1:13" ht="15" thickBot="1" x14ac:dyDescent="0.25">
      <c r="A42" s="69" t="s">
        <v>31</v>
      </c>
      <c r="B42" s="224">
        <f t="shared" si="4"/>
        <v>43792</v>
      </c>
      <c r="C42" s="70"/>
      <c r="D42" s="70"/>
      <c r="E42" s="70"/>
      <c r="F42" s="70"/>
      <c r="G42" s="71"/>
      <c r="H42" s="72"/>
      <c r="I42" s="73"/>
      <c r="J42" s="73"/>
      <c r="K42" s="73"/>
      <c r="L42" s="117">
        <f t="shared" si="1"/>
        <v>0</v>
      </c>
      <c r="M42" s="67"/>
    </row>
    <row r="43" spans="1:13" ht="15" thickBot="1" x14ac:dyDescent="0.25">
      <c r="A43" s="69" t="s">
        <v>32</v>
      </c>
      <c r="B43" s="224">
        <f>B45-1</f>
        <v>43793</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55">
        <f>SUM(L37:L43)</f>
        <v>0</v>
      </c>
      <c r="M44" s="120">
        <f>H4</f>
        <v>0</v>
      </c>
    </row>
    <row r="45" spans="1:13" x14ac:dyDescent="0.2">
      <c r="A45" s="64" t="s">
        <v>26</v>
      </c>
      <c r="B45" s="225">
        <f>IF(B46=" ",IF(WEEKDAY(TABLE!$A$22)=TABLE!$B$13,TABLE!$A$22," "),B46-1)</f>
        <v>43794</v>
      </c>
      <c r="C45" s="65"/>
      <c r="D45" s="45"/>
      <c r="E45" s="45"/>
      <c r="F45" s="45"/>
      <c r="G45" s="61"/>
      <c r="H45" s="68"/>
      <c r="I45" s="66"/>
      <c r="J45" s="66"/>
      <c r="K45" s="66"/>
      <c r="L45" s="154">
        <f t="shared" si="1"/>
        <v>0</v>
      </c>
      <c r="M45" s="143"/>
    </row>
    <row r="46" spans="1:13" x14ac:dyDescent="0.2">
      <c r="A46" s="64" t="s">
        <v>27</v>
      </c>
      <c r="B46" s="225">
        <f>IF(B47=" ",IF(WEEKDAY(TABLE!$A$22)=TABLE!$B$14,TABLE!$A$22," "),B47-1)</f>
        <v>43795</v>
      </c>
      <c r="C46" s="65"/>
      <c r="D46" s="45"/>
      <c r="E46" s="45"/>
      <c r="F46" s="45"/>
      <c r="G46" s="61"/>
      <c r="H46" s="68"/>
      <c r="I46" s="66"/>
      <c r="J46" s="66"/>
      <c r="K46" s="66"/>
      <c r="L46" s="154">
        <f t="shared" si="1"/>
        <v>0</v>
      </c>
      <c r="M46" s="107"/>
    </row>
    <row r="47" spans="1:13" x14ac:dyDescent="0.2">
      <c r="A47" s="64" t="s">
        <v>28</v>
      </c>
      <c r="B47" s="225">
        <f>IF(B48=" ",IF(WEEKDAY(TABLE!$A$22)=TABLE!$B$15,TABLE!$A$22," "),B48-1)</f>
        <v>43796</v>
      </c>
      <c r="C47" s="65"/>
      <c r="D47" s="45"/>
      <c r="E47" s="45"/>
      <c r="F47" s="45"/>
      <c r="G47" s="61"/>
      <c r="H47" s="68"/>
      <c r="I47" s="66"/>
      <c r="J47" s="66"/>
      <c r="K47" s="66"/>
      <c r="L47" s="154">
        <f t="shared" si="1"/>
        <v>0</v>
      </c>
      <c r="M47" s="107"/>
    </row>
    <row r="48" spans="1:13" x14ac:dyDescent="0.2">
      <c r="A48" s="124" t="s">
        <v>29</v>
      </c>
      <c r="B48" s="222">
        <f>IF(B49=" ",IF(WEEKDAY(TABLE!$A$22)=TABLE!$B$16,TABLE!$A$22," "),B49-1)</f>
        <v>43797</v>
      </c>
      <c r="C48" s="234"/>
      <c r="D48" s="125"/>
      <c r="E48" s="125"/>
      <c r="F48" s="125"/>
      <c r="G48" s="126" t="s">
        <v>50</v>
      </c>
      <c r="H48" s="127"/>
      <c r="I48" s="128"/>
      <c r="J48" s="128"/>
      <c r="K48" s="128"/>
      <c r="L48" s="517">
        <f t="shared" si="1"/>
        <v>0</v>
      </c>
      <c r="M48" s="129" t="s">
        <v>51</v>
      </c>
    </row>
    <row r="49" spans="1:13" x14ac:dyDescent="0.2">
      <c r="A49" s="124" t="s">
        <v>30</v>
      </c>
      <c r="B49" s="222">
        <f>IF(B50=" ",IF(WEEKDAY(TABLE!$A$22)=TABLE!$B$17,TABLE!$A$22," "),B50-1)</f>
        <v>43798</v>
      </c>
      <c r="C49" s="125"/>
      <c r="D49" s="125"/>
      <c r="E49" s="125"/>
      <c r="F49" s="125"/>
      <c r="G49" s="126" t="s">
        <v>50</v>
      </c>
      <c r="H49" s="127"/>
      <c r="I49" s="128"/>
      <c r="J49" s="128"/>
      <c r="K49" s="128"/>
      <c r="L49" s="517">
        <f t="shared" si="1"/>
        <v>0</v>
      </c>
      <c r="M49" s="129" t="s">
        <v>51</v>
      </c>
    </row>
    <row r="50" spans="1:13" ht="15" thickBot="1" x14ac:dyDescent="0.25">
      <c r="A50" s="69" t="s">
        <v>31</v>
      </c>
      <c r="B50" s="224">
        <f>IF(B51=" ",IF(WEEKDAY(TABLE!$A$22)=TABLE!$B$18,TABLE!$A$22," "),B51-1)</f>
        <v>43799</v>
      </c>
      <c r="C50" s="70"/>
      <c r="D50" s="70"/>
      <c r="E50" s="70"/>
      <c r="F50" s="70"/>
      <c r="G50" s="71"/>
      <c r="H50" s="72"/>
      <c r="I50" s="73"/>
      <c r="J50" s="73"/>
      <c r="K50" s="73"/>
      <c r="L50" s="117">
        <f t="shared" si="1"/>
        <v>0</v>
      </c>
      <c r="M50" s="84"/>
    </row>
    <row r="51" spans="1:13" ht="15" thickBot="1" x14ac:dyDescent="0.25">
      <c r="A51" s="69" t="s">
        <v>32</v>
      </c>
      <c r="B51" s="224" t="str">
        <f>IF(WEEKDAY(TABLE!$A$22)=TABLE!$B$19,TABLE!$A$22," ")</f>
        <v xml:space="preserve"> </v>
      </c>
      <c r="C51" s="70"/>
      <c r="D51" s="70"/>
      <c r="E51" s="70"/>
      <c r="F51" s="70"/>
      <c r="G51" s="71"/>
      <c r="H51" s="72"/>
      <c r="I51" s="73"/>
      <c r="J51" s="73"/>
      <c r="K51" s="73"/>
      <c r="L51" s="117">
        <f t="shared" si="1"/>
        <v>0</v>
      </c>
      <c r="M51" s="76" t="s">
        <v>73</v>
      </c>
    </row>
    <row r="52" spans="1:13" ht="15" thickBot="1" x14ac:dyDescent="0.25">
      <c r="A52" s="85"/>
      <c r="B52" s="86"/>
      <c r="C52" s="453" t="s">
        <v>33</v>
      </c>
      <c r="D52" s="454"/>
      <c r="E52" s="454"/>
      <c r="F52" s="455"/>
      <c r="G52" s="152"/>
      <c r="H52" s="81"/>
      <c r="I52" s="82"/>
      <c r="J52" s="82"/>
      <c r="K52" s="285" t="s">
        <v>174</v>
      </c>
      <c r="L52" s="155">
        <f>SUM(L45:L51)</f>
        <v>0</v>
      </c>
      <c r="M52" s="120">
        <f>H4-(D53*2)</f>
        <v>0</v>
      </c>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89"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SUM(C17:C50)</f>
        <v>0</v>
      </c>
      <c r="D56" s="226">
        <f>SUM(D17:D50)</f>
        <v>0</v>
      </c>
      <c r="E56" s="226">
        <f>SUM(E17:E50)</f>
        <v>0</v>
      </c>
      <c r="F56" s="226">
        <f>SUM(F17:F50)</f>
        <v>0</v>
      </c>
      <c r="G56" s="226">
        <f>SUM(G17:G50)</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69</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pane ySplit="12" topLeftCell="A13" activePane="bottomLeft" state="frozen"/>
      <selection pane="bottomLeft" sqref="A1:C1"/>
    </sheetView>
  </sheetViews>
  <sheetFormatPr defaultColWidth="8.85546875" defaultRowHeight="14.25" x14ac:dyDescent="0.2"/>
  <cols>
    <col min="1" max="12" width="8.85546875" style="30"/>
    <col min="13" max="13" width="15.140625" style="30" customWidth="1"/>
    <col min="14" max="16384" width="8.85546875" style="30"/>
  </cols>
  <sheetData>
    <row r="1" spans="1:13" ht="14.45" customHeight="1" x14ac:dyDescent="0.25">
      <c r="A1" s="513" t="s">
        <v>3</v>
      </c>
      <c r="B1" s="514"/>
      <c r="C1" s="514"/>
      <c r="D1" s="462" t="s">
        <v>4</v>
      </c>
      <c r="E1" s="463"/>
      <c r="F1" s="463"/>
      <c r="G1" s="463"/>
      <c r="H1" s="463"/>
      <c r="I1" s="463"/>
      <c r="J1" s="464"/>
      <c r="K1" s="465"/>
      <c r="L1" s="478" t="s">
        <v>119</v>
      </c>
      <c r="M1" s="479"/>
    </row>
    <row r="2" spans="1:13" ht="14.45" customHeight="1" thickBot="1" x14ac:dyDescent="0.3">
      <c r="A2" s="515" t="s">
        <v>5</v>
      </c>
      <c r="B2" s="516"/>
      <c r="C2" s="516"/>
      <c r="D2" s="466" t="s">
        <v>6</v>
      </c>
      <c r="E2" s="467"/>
      <c r="F2" s="467"/>
      <c r="G2" s="467"/>
      <c r="H2" s="467"/>
      <c r="I2" s="467"/>
      <c r="J2" s="468"/>
      <c r="K2" s="469"/>
      <c r="L2" s="480">
        <f>Nov!L2+1</f>
        <v>11</v>
      </c>
      <c r="M2" s="481"/>
    </row>
    <row r="3" spans="1:13" x14ac:dyDescent="0.2">
      <c r="A3" s="435" t="s">
        <v>133</v>
      </c>
      <c r="B3" s="436"/>
      <c r="C3" s="436"/>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12</v>
      </c>
      <c r="L4" s="266" t="s">
        <v>95</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102</v>
      </c>
      <c r="B6" s="418"/>
      <c r="C6" s="418"/>
      <c r="D6" s="418"/>
      <c r="E6" s="418"/>
      <c r="F6" s="418"/>
      <c r="G6" s="419"/>
      <c r="H6" s="500" t="s">
        <v>100</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476"/>
      <c r="I8" s="476"/>
      <c r="J8" s="476"/>
      <c r="K8" s="476"/>
      <c r="L8" s="476"/>
      <c r="M8" s="477"/>
    </row>
    <row r="9" spans="1:13" x14ac:dyDescent="0.2">
      <c r="A9" s="122" t="s">
        <v>81</v>
      </c>
      <c r="B9" s="123"/>
      <c r="C9" s="267">
        <f>Nov!C57</f>
        <v>0</v>
      </c>
      <c r="D9" s="267">
        <f>Nov!D57</f>
        <v>0</v>
      </c>
      <c r="E9" s="267">
        <f>Nov!E57</f>
        <v>0</v>
      </c>
      <c r="F9" s="267">
        <f>Nov!F57</f>
        <v>0</v>
      </c>
      <c r="G9" s="268">
        <f>Nov!G57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57"/>
      <c r="D12" s="58"/>
      <c r="E12" s="59"/>
      <c r="F12" s="60"/>
      <c r="G12" s="61"/>
      <c r="H12" s="217">
        <v>0.33333333333333331</v>
      </c>
      <c r="I12" s="215">
        <v>0.5</v>
      </c>
      <c r="J12" s="215">
        <v>0.54166666666666663</v>
      </c>
      <c r="K12" s="215">
        <v>0.70833333333333337</v>
      </c>
      <c r="L12" s="216">
        <v>8</v>
      </c>
      <c r="M12" s="213" t="s">
        <v>132</v>
      </c>
    </row>
    <row r="13" spans="1:13" x14ac:dyDescent="0.2">
      <c r="A13" s="64" t="s">
        <v>26</v>
      </c>
      <c r="B13" s="225">
        <f t="shared" ref="B13:B17" si="0">IF(B14=" "," ",IF(DAY(B14)=1," ",B14-1))</f>
        <v>2</v>
      </c>
      <c r="C13" s="65"/>
      <c r="D13" s="45"/>
      <c r="E13" s="45"/>
      <c r="F13" s="45"/>
      <c r="G13" s="61"/>
      <c r="H13" s="119"/>
      <c r="I13" s="66"/>
      <c r="J13" s="66"/>
      <c r="K13" s="66"/>
      <c r="L13" s="116">
        <f>ROUND(((K13-H13-(J13-I13))*24),2)</f>
        <v>0</v>
      </c>
      <c r="M13" s="67"/>
    </row>
    <row r="14" spans="1:13" x14ac:dyDescent="0.2">
      <c r="A14" s="64" t="s">
        <v>27</v>
      </c>
      <c r="B14" s="225">
        <f t="shared" si="0"/>
        <v>3</v>
      </c>
      <c r="C14" s="65"/>
      <c r="D14" s="45"/>
      <c r="E14" s="45"/>
      <c r="F14" s="45"/>
      <c r="G14" s="61"/>
      <c r="H14" s="119"/>
      <c r="I14" s="66"/>
      <c r="J14" s="66"/>
      <c r="K14" s="66"/>
      <c r="L14" s="116">
        <f t="shared" ref="L14:L43" si="1">ROUND(((K14-H14-(J14-I14))*24),2)</f>
        <v>0</v>
      </c>
      <c r="M14" s="67"/>
    </row>
    <row r="15" spans="1:13" x14ac:dyDescent="0.2">
      <c r="A15" s="64" t="s">
        <v>28</v>
      </c>
      <c r="B15" s="225">
        <f t="shared" si="0"/>
        <v>4</v>
      </c>
      <c r="C15" s="65"/>
      <c r="D15" s="45"/>
      <c r="E15" s="45"/>
      <c r="F15" s="45"/>
      <c r="G15" s="61"/>
      <c r="H15" s="119"/>
      <c r="I15" s="66"/>
      <c r="J15" s="66"/>
      <c r="K15" s="66"/>
      <c r="L15" s="116">
        <f t="shared" si="1"/>
        <v>0</v>
      </c>
      <c r="M15" s="67"/>
    </row>
    <row r="16" spans="1:13" x14ac:dyDescent="0.2">
      <c r="A16" s="64" t="s">
        <v>29</v>
      </c>
      <c r="B16" s="225">
        <f t="shared" si="0"/>
        <v>5</v>
      </c>
      <c r="C16" s="65"/>
      <c r="D16" s="45"/>
      <c r="E16" s="45"/>
      <c r="F16" s="45"/>
      <c r="G16" s="61"/>
      <c r="H16" s="119"/>
      <c r="I16" s="66"/>
      <c r="J16" s="66"/>
      <c r="K16" s="66"/>
      <c r="L16" s="116">
        <f t="shared" si="1"/>
        <v>0</v>
      </c>
      <c r="M16" s="67"/>
    </row>
    <row r="17" spans="1:13" x14ac:dyDescent="0.2">
      <c r="A17" s="64" t="s">
        <v>30</v>
      </c>
      <c r="B17" s="225">
        <f t="shared" si="0"/>
        <v>6</v>
      </c>
      <c r="C17" s="45"/>
      <c r="D17" s="45"/>
      <c r="E17" s="45"/>
      <c r="F17" s="45"/>
      <c r="G17" s="61"/>
      <c r="H17" s="119"/>
      <c r="I17" s="66"/>
      <c r="J17" s="66"/>
      <c r="K17" s="66"/>
      <c r="L17" s="116">
        <f t="shared" si="1"/>
        <v>0</v>
      </c>
      <c r="M17" s="67"/>
    </row>
    <row r="18" spans="1:13" ht="15" thickBot="1" x14ac:dyDescent="0.25">
      <c r="A18" s="69" t="s">
        <v>31</v>
      </c>
      <c r="B18" s="224">
        <f>IF(B19=" "," ",IF(DAY(B19)=1," ",B19-1))</f>
        <v>7</v>
      </c>
      <c r="C18" s="70"/>
      <c r="D18" s="70"/>
      <c r="E18" s="70"/>
      <c r="F18" s="70"/>
      <c r="G18" s="71"/>
      <c r="H18" s="72"/>
      <c r="I18" s="73"/>
      <c r="J18" s="73"/>
      <c r="K18" s="73"/>
      <c r="L18" s="117">
        <f t="shared" si="1"/>
        <v>0</v>
      </c>
      <c r="M18" s="67"/>
    </row>
    <row r="19" spans="1:13" ht="15" thickBot="1" x14ac:dyDescent="0.25">
      <c r="A19" s="69" t="s">
        <v>32</v>
      </c>
      <c r="B19" s="224">
        <f>IF(B21=" "," ",IF(DAY(B21)=1," ",B21-1))</f>
        <v>8</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1"/>
      <c r="I20" s="82"/>
      <c r="J20" s="82"/>
      <c r="K20" s="285" t="s">
        <v>174</v>
      </c>
      <c r="L20" s="118">
        <f>SUM(L13:L19)</f>
        <v>0</v>
      </c>
      <c r="M20" s="120">
        <f>H4</f>
        <v>0</v>
      </c>
    </row>
    <row r="21" spans="1:13" x14ac:dyDescent="0.2">
      <c r="A21" s="64" t="s">
        <v>26</v>
      </c>
      <c r="B21" s="225">
        <f t="shared" ref="B21:B26" si="2">B22-1</f>
        <v>9</v>
      </c>
      <c r="C21" s="45"/>
      <c r="D21" s="45"/>
      <c r="E21" s="45"/>
      <c r="F21" s="45"/>
      <c r="G21" s="61"/>
      <c r="H21" s="119"/>
      <c r="I21" s="66"/>
      <c r="J21" s="66"/>
      <c r="K21" s="66"/>
      <c r="L21" s="116">
        <f t="shared" si="1"/>
        <v>0</v>
      </c>
      <c r="M21" s="83"/>
    </row>
    <row r="22" spans="1:13" x14ac:dyDescent="0.2">
      <c r="A22" s="64" t="s">
        <v>27</v>
      </c>
      <c r="B22" s="225">
        <f t="shared" si="2"/>
        <v>10</v>
      </c>
      <c r="C22" s="45"/>
      <c r="D22" s="45"/>
      <c r="E22" s="45"/>
      <c r="F22" s="45"/>
      <c r="G22" s="61"/>
      <c r="H22" s="119"/>
      <c r="I22" s="66"/>
      <c r="J22" s="66"/>
      <c r="K22" s="66"/>
      <c r="L22" s="116">
        <f t="shared" si="1"/>
        <v>0</v>
      </c>
      <c r="M22" s="67"/>
    </row>
    <row r="23" spans="1:13" x14ac:dyDescent="0.2">
      <c r="A23" s="64" t="s">
        <v>28</v>
      </c>
      <c r="B23" s="225">
        <f t="shared" si="2"/>
        <v>11</v>
      </c>
      <c r="C23" s="45"/>
      <c r="D23" s="45"/>
      <c r="E23" s="45"/>
      <c r="F23" s="45"/>
      <c r="G23" s="61"/>
      <c r="H23" s="119"/>
      <c r="I23" s="66"/>
      <c r="J23" s="66"/>
      <c r="K23" s="66"/>
      <c r="L23" s="116">
        <f t="shared" si="1"/>
        <v>0</v>
      </c>
      <c r="M23" s="67"/>
    </row>
    <row r="24" spans="1:13" x14ac:dyDescent="0.2">
      <c r="A24" s="64" t="s">
        <v>29</v>
      </c>
      <c r="B24" s="225">
        <f t="shared" si="2"/>
        <v>12</v>
      </c>
      <c r="C24" s="45"/>
      <c r="D24" s="45"/>
      <c r="E24" s="45"/>
      <c r="F24" s="45"/>
      <c r="G24" s="61"/>
      <c r="H24" s="119"/>
      <c r="I24" s="66"/>
      <c r="J24" s="66"/>
      <c r="K24" s="66"/>
      <c r="L24" s="116">
        <f t="shared" si="1"/>
        <v>0</v>
      </c>
      <c r="M24" s="67"/>
    </row>
    <row r="25" spans="1:13" x14ac:dyDescent="0.2">
      <c r="A25" s="64" t="s">
        <v>30</v>
      </c>
      <c r="B25" s="225">
        <f t="shared" si="2"/>
        <v>13</v>
      </c>
      <c r="C25" s="45"/>
      <c r="D25" s="45"/>
      <c r="E25" s="45"/>
      <c r="F25" s="45"/>
      <c r="G25" s="61"/>
      <c r="H25" s="119"/>
      <c r="I25" s="66"/>
      <c r="J25" s="66"/>
      <c r="K25" s="66"/>
      <c r="L25" s="116">
        <f t="shared" si="1"/>
        <v>0</v>
      </c>
      <c r="M25" s="67"/>
    </row>
    <row r="26" spans="1:13" ht="15" thickBot="1" x14ac:dyDescent="0.25">
      <c r="A26" s="69" t="s">
        <v>31</v>
      </c>
      <c r="B26" s="224">
        <f t="shared" si="2"/>
        <v>14</v>
      </c>
      <c r="C26" s="70"/>
      <c r="D26" s="70"/>
      <c r="E26" s="70"/>
      <c r="F26" s="70"/>
      <c r="G26" s="71"/>
      <c r="H26" s="72"/>
      <c r="I26" s="73"/>
      <c r="J26" s="73"/>
      <c r="K26" s="73"/>
      <c r="L26" s="117">
        <f t="shared" si="1"/>
        <v>0</v>
      </c>
      <c r="M26" s="67"/>
    </row>
    <row r="27" spans="1:13" ht="15" thickBot="1" x14ac:dyDescent="0.25">
      <c r="A27" s="69" t="s">
        <v>32</v>
      </c>
      <c r="B27" s="224">
        <f>B29-1</f>
        <v>15</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1"/>
      <c r="I28" s="82"/>
      <c r="J28" s="82"/>
      <c r="K28" s="285" t="s">
        <v>174</v>
      </c>
      <c r="L28" s="118">
        <f>SUM(L21:L27)</f>
        <v>0</v>
      </c>
      <c r="M28" s="120">
        <f>H4</f>
        <v>0</v>
      </c>
    </row>
    <row r="29" spans="1:13" x14ac:dyDescent="0.2">
      <c r="A29" s="64" t="s">
        <v>26</v>
      </c>
      <c r="B29" s="225">
        <f t="shared" ref="B29:B34" si="3">B30-1</f>
        <v>16</v>
      </c>
      <c r="C29" s="45"/>
      <c r="D29" s="45"/>
      <c r="E29" s="45"/>
      <c r="F29" s="45"/>
      <c r="G29" s="61" t="s">
        <v>17</v>
      </c>
      <c r="H29" s="119"/>
      <c r="I29" s="66"/>
      <c r="J29" s="66"/>
      <c r="K29" s="66"/>
      <c r="L29" s="116">
        <f t="shared" si="1"/>
        <v>0</v>
      </c>
      <c r="M29" s="83"/>
    </row>
    <row r="30" spans="1:13" x14ac:dyDescent="0.2">
      <c r="A30" s="64" t="s">
        <v>27</v>
      </c>
      <c r="B30" s="225">
        <f t="shared" si="3"/>
        <v>17</v>
      </c>
      <c r="C30" s="45"/>
      <c r="D30" s="45"/>
      <c r="E30" s="45"/>
      <c r="F30" s="45"/>
      <c r="G30" s="61"/>
      <c r="H30" s="119"/>
      <c r="I30" s="66"/>
      <c r="J30" s="66"/>
      <c r="K30" s="66"/>
      <c r="L30" s="116">
        <f t="shared" si="1"/>
        <v>0</v>
      </c>
      <c r="M30" s="67"/>
    </row>
    <row r="31" spans="1:13" x14ac:dyDescent="0.2">
      <c r="A31" s="64" t="s">
        <v>28</v>
      </c>
      <c r="B31" s="225">
        <f t="shared" si="3"/>
        <v>18</v>
      </c>
      <c r="C31" s="45"/>
      <c r="D31" s="45"/>
      <c r="E31" s="45"/>
      <c r="F31" s="45"/>
      <c r="G31" s="61"/>
      <c r="H31" s="119"/>
      <c r="I31" s="66"/>
      <c r="J31" s="66"/>
      <c r="K31" s="66"/>
      <c r="L31" s="116">
        <f t="shared" si="1"/>
        <v>0</v>
      </c>
      <c r="M31" s="67"/>
    </row>
    <row r="32" spans="1:13" x14ac:dyDescent="0.2">
      <c r="A32" s="64" t="s">
        <v>29</v>
      </c>
      <c r="B32" s="225">
        <f t="shared" si="3"/>
        <v>19</v>
      </c>
      <c r="C32" s="45"/>
      <c r="D32" s="45"/>
      <c r="E32" s="45"/>
      <c r="F32" s="45"/>
      <c r="G32" s="61"/>
      <c r="H32" s="119"/>
      <c r="I32" s="66"/>
      <c r="J32" s="66"/>
      <c r="K32" s="66"/>
      <c r="L32" s="116">
        <f t="shared" si="1"/>
        <v>0</v>
      </c>
      <c r="M32" s="67"/>
    </row>
    <row r="33" spans="1:13" x14ac:dyDescent="0.2">
      <c r="A33" s="64" t="s">
        <v>30</v>
      </c>
      <c r="B33" s="225">
        <f t="shared" si="3"/>
        <v>20</v>
      </c>
      <c r="C33" s="45"/>
      <c r="D33" s="45"/>
      <c r="E33" s="45"/>
      <c r="F33" s="45"/>
      <c r="G33" s="61"/>
      <c r="H33" s="119"/>
      <c r="I33" s="66"/>
      <c r="J33" s="66"/>
      <c r="K33" s="66"/>
      <c r="L33" s="116">
        <f t="shared" si="1"/>
        <v>0</v>
      </c>
      <c r="M33" s="67"/>
    </row>
    <row r="34" spans="1:13" ht="15" thickBot="1" x14ac:dyDescent="0.25">
      <c r="A34" s="69" t="s">
        <v>31</v>
      </c>
      <c r="B34" s="224">
        <f t="shared" si="3"/>
        <v>21</v>
      </c>
      <c r="C34" s="70"/>
      <c r="D34" s="70"/>
      <c r="E34" s="70"/>
      <c r="F34" s="70"/>
      <c r="G34" s="71"/>
      <c r="H34" s="72"/>
      <c r="I34" s="73"/>
      <c r="J34" s="73"/>
      <c r="K34" s="73"/>
      <c r="L34" s="117">
        <f t="shared" si="1"/>
        <v>0</v>
      </c>
      <c r="M34" s="67"/>
    </row>
    <row r="35" spans="1:13" ht="15" thickBot="1" x14ac:dyDescent="0.25">
      <c r="A35" s="69" t="s">
        <v>32</v>
      </c>
      <c r="B35" s="224">
        <f>B37-1</f>
        <v>22</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1"/>
      <c r="I36" s="82"/>
      <c r="J36" s="82"/>
      <c r="K36" s="285" t="s">
        <v>174</v>
      </c>
      <c r="L36" s="118">
        <f>SUM(L29:L35)</f>
        <v>0</v>
      </c>
      <c r="M36" s="120">
        <f>H4</f>
        <v>0</v>
      </c>
    </row>
    <row r="37" spans="1:13" x14ac:dyDescent="0.2">
      <c r="A37" s="130" t="s">
        <v>26</v>
      </c>
      <c r="B37" s="223">
        <f t="shared" ref="B37:B42" si="4">B38-1</f>
        <v>23</v>
      </c>
      <c r="C37" s="131"/>
      <c r="D37" s="131"/>
      <c r="E37" s="131"/>
      <c r="F37" s="131"/>
      <c r="G37" s="132"/>
      <c r="H37" s="133"/>
      <c r="I37" s="134"/>
      <c r="J37" s="134"/>
      <c r="K37" s="134"/>
      <c r="L37" s="145">
        <f t="shared" si="1"/>
        <v>0</v>
      </c>
    </row>
    <row r="38" spans="1:13" x14ac:dyDescent="0.2">
      <c r="A38" s="124" t="s">
        <v>27</v>
      </c>
      <c r="B38" s="222">
        <f t="shared" si="4"/>
        <v>24</v>
      </c>
      <c r="C38" s="125"/>
      <c r="D38" s="125"/>
      <c r="E38" s="125"/>
      <c r="F38" s="125"/>
      <c r="G38" s="126" t="s">
        <v>50</v>
      </c>
      <c r="H38" s="127"/>
      <c r="I38" s="128"/>
      <c r="J38" s="128"/>
      <c r="K38" s="128"/>
      <c r="L38" s="144">
        <f t="shared" si="1"/>
        <v>0</v>
      </c>
      <c r="M38" s="129" t="s">
        <v>51</v>
      </c>
    </row>
    <row r="39" spans="1:13" x14ac:dyDescent="0.2">
      <c r="A39" s="124" t="s">
        <v>28</v>
      </c>
      <c r="B39" s="222">
        <f t="shared" si="4"/>
        <v>25</v>
      </c>
      <c r="C39" s="125"/>
      <c r="D39" s="125"/>
      <c r="E39" s="125"/>
      <c r="F39" s="125"/>
      <c r="G39" s="126" t="s">
        <v>50</v>
      </c>
      <c r="H39" s="127"/>
      <c r="I39" s="128"/>
      <c r="J39" s="128"/>
      <c r="K39" s="128"/>
      <c r="L39" s="144">
        <f t="shared" si="1"/>
        <v>0</v>
      </c>
      <c r="M39" s="129" t="s">
        <v>51</v>
      </c>
    </row>
    <row r="40" spans="1:13" x14ac:dyDescent="0.2">
      <c r="A40" s="124" t="s">
        <v>29</v>
      </c>
      <c r="B40" s="222">
        <f t="shared" si="4"/>
        <v>26</v>
      </c>
      <c r="C40" s="125"/>
      <c r="D40" s="125"/>
      <c r="E40" s="125"/>
      <c r="F40" s="125"/>
      <c r="G40" s="126" t="s">
        <v>50</v>
      </c>
      <c r="H40" s="127"/>
      <c r="I40" s="128"/>
      <c r="J40" s="128"/>
      <c r="K40" s="128"/>
      <c r="L40" s="144">
        <f t="shared" si="1"/>
        <v>0</v>
      </c>
      <c r="M40" s="129" t="s">
        <v>51</v>
      </c>
    </row>
    <row r="41" spans="1:13" x14ac:dyDescent="0.2">
      <c r="A41" s="130" t="s">
        <v>30</v>
      </c>
      <c r="B41" s="223">
        <f t="shared" si="4"/>
        <v>27</v>
      </c>
      <c r="C41" s="131"/>
      <c r="D41" s="131" t="s">
        <v>17</v>
      </c>
      <c r="E41" s="131"/>
      <c r="F41" s="131"/>
      <c r="G41" s="132"/>
      <c r="H41" s="133"/>
      <c r="I41" s="134"/>
      <c r="J41" s="134"/>
      <c r="K41" s="134"/>
      <c r="L41" s="145">
        <f t="shared" si="1"/>
        <v>0</v>
      </c>
    </row>
    <row r="42" spans="1:13" ht="15" thickBot="1" x14ac:dyDescent="0.25">
      <c r="A42" s="69" t="s">
        <v>31</v>
      </c>
      <c r="B42" s="224">
        <f t="shared" si="4"/>
        <v>28</v>
      </c>
      <c r="C42" s="70"/>
      <c r="D42" s="70"/>
      <c r="E42" s="70"/>
      <c r="F42" s="70"/>
      <c r="G42" s="71"/>
      <c r="H42" s="72"/>
      <c r="I42" s="73"/>
      <c r="J42" s="73"/>
      <c r="K42" s="73"/>
      <c r="L42" s="117">
        <f t="shared" si="1"/>
        <v>0</v>
      </c>
      <c r="M42" s="67"/>
    </row>
    <row r="43" spans="1:13" ht="15" thickBot="1" x14ac:dyDescent="0.25">
      <c r="A43" s="69" t="s">
        <v>32</v>
      </c>
      <c r="B43" s="224">
        <f>B45-1</f>
        <v>29</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1"/>
      <c r="I44" s="82"/>
      <c r="J44" s="82"/>
      <c r="K44" s="285" t="s">
        <v>174</v>
      </c>
      <c r="L44" s="118">
        <f>SUM(L37:L43)</f>
        <v>0</v>
      </c>
      <c r="M44" s="120">
        <f>H4-(3*D53)</f>
        <v>0</v>
      </c>
    </row>
    <row r="45" spans="1:13" x14ac:dyDescent="0.2">
      <c r="A45" s="130" t="s">
        <v>26</v>
      </c>
      <c r="B45" s="225">
        <v>30</v>
      </c>
      <c r="C45" s="65" t="s">
        <v>233</v>
      </c>
      <c r="D45" s="131"/>
      <c r="E45" s="131"/>
      <c r="F45" s="131"/>
      <c r="G45" s="132"/>
      <c r="H45" s="68" t="s">
        <v>234</v>
      </c>
      <c r="I45" s="134"/>
      <c r="J45" s="134"/>
      <c r="K45" s="134"/>
      <c r="L45" s="116"/>
      <c r="M45" s="92"/>
    </row>
    <row r="46" spans="1:13" x14ac:dyDescent="0.2">
      <c r="A46" s="130" t="s">
        <v>27</v>
      </c>
      <c r="B46" s="225">
        <f>IF(B47=" ",IF(WEEKDAY(TABLE!$A$23)=TABLE!$B$14,TABLE!$A$23," "),B47-1)</f>
        <v>43830</v>
      </c>
      <c r="C46" s="65" t="s">
        <v>204</v>
      </c>
      <c r="D46" s="131"/>
      <c r="E46" s="131"/>
      <c r="F46" s="131"/>
      <c r="G46" s="132"/>
      <c r="H46" s="68" t="s">
        <v>206</v>
      </c>
      <c r="I46" s="134"/>
      <c r="J46" s="134"/>
      <c r="K46" s="134"/>
      <c r="L46" s="116"/>
      <c r="M46" s="92"/>
    </row>
    <row r="47" spans="1:13" x14ac:dyDescent="0.2">
      <c r="A47" s="130" t="s">
        <v>28</v>
      </c>
      <c r="B47" s="225" t="str">
        <f>IF(B48=" ",IF(WEEKDAY(TABLE!$A$23)=TABLE!$B$15,TABLE!$A$23," "),B48-1)</f>
        <v xml:space="preserve"> </v>
      </c>
      <c r="C47" s="131"/>
      <c r="D47" s="131"/>
      <c r="E47" s="131"/>
      <c r="F47" s="131"/>
      <c r="G47" s="132"/>
      <c r="H47" s="133"/>
      <c r="I47" s="134"/>
      <c r="J47" s="134"/>
      <c r="K47" s="134"/>
      <c r="L47" s="116"/>
      <c r="M47" s="92"/>
    </row>
    <row r="48" spans="1:13" x14ac:dyDescent="0.2">
      <c r="A48" s="130" t="s">
        <v>29</v>
      </c>
      <c r="B48" s="223" t="str">
        <f>IF(B49=" ",IF(WEEKDAY(TABLE!$A$23)=TABLE!$B$16,TABLE!$A$23," "),B49-1)</f>
        <v xml:space="preserve"> </v>
      </c>
      <c r="C48" s="131"/>
      <c r="D48" s="131"/>
      <c r="E48" s="131"/>
      <c r="F48" s="131"/>
      <c r="G48" s="132"/>
      <c r="H48" s="133"/>
      <c r="I48" s="134"/>
      <c r="J48" s="134"/>
      <c r="K48" s="134"/>
      <c r="L48" s="116"/>
      <c r="M48" s="67"/>
    </row>
    <row r="49" spans="1:13" x14ac:dyDescent="0.2">
      <c r="A49" s="130" t="s">
        <v>30</v>
      </c>
      <c r="B49" s="223" t="str">
        <f>IF(B50=" ",IF(WEEKDAY(TABLE!$A$23)=TABLE!$B$17,TABLE!$A$23," "),B50-1)</f>
        <v xml:space="preserve"> </v>
      </c>
      <c r="C49" s="236"/>
      <c r="D49" s="131"/>
      <c r="E49" s="131"/>
      <c r="F49" s="131"/>
      <c r="G49" s="132"/>
      <c r="H49" s="68" t="s">
        <v>205</v>
      </c>
      <c r="I49" s="134"/>
      <c r="J49" s="134"/>
      <c r="K49" s="134"/>
      <c r="L49" s="116"/>
      <c r="M49" s="92"/>
    </row>
    <row r="50" spans="1:13" ht="15" thickBot="1" x14ac:dyDescent="0.25">
      <c r="A50" s="69" t="s">
        <v>31</v>
      </c>
      <c r="B50" s="224" t="str">
        <f>IF(B51=" ",IF(WEEKDAY(TABLE!$A$23)=TABLE!$B$18,TABLE!$A$23," "),B51-1)</f>
        <v xml:space="preserve"> </v>
      </c>
      <c r="C50" s="135"/>
      <c r="D50" s="70"/>
      <c r="E50" s="70"/>
      <c r="F50" s="70"/>
      <c r="G50" s="71"/>
      <c r="H50" s="72"/>
      <c r="I50" s="73"/>
      <c r="J50" s="73"/>
      <c r="K50" s="73"/>
      <c r="L50" s="117"/>
      <c r="M50" s="84"/>
    </row>
    <row r="51" spans="1:13" ht="15" thickBot="1" x14ac:dyDescent="0.25">
      <c r="A51" s="69" t="s">
        <v>32</v>
      </c>
      <c r="B51" s="224" t="str">
        <f>IF(WEEKDAY(TABLE!$A$23)=TABLE!$B$19,TABLE!$A$23," ")</f>
        <v xml:space="preserve"> </v>
      </c>
      <c r="C51" s="70"/>
      <c r="D51" s="70"/>
      <c r="E51" s="70"/>
      <c r="F51" s="70"/>
      <c r="G51" s="71"/>
      <c r="H51" s="72"/>
      <c r="I51" s="73"/>
      <c r="J51" s="73"/>
      <c r="K51" s="73"/>
      <c r="L51" s="117"/>
      <c r="M51" s="76" t="s">
        <v>73</v>
      </c>
    </row>
    <row r="52" spans="1:13" ht="15" thickBot="1" x14ac:dyDescent="0.25">
      <c r="A52" s="85"/>
      <c r="B52" s="86"/>
      <c r="C52" s="453" t="s">
        <v>33</v>
      </c>
      <c r="D52" s="454"/>
      <c r="E52" s="454"/>
      <c r="F52" s="455"/>
      <c r="G52" s="136"/>
      <c r="H52" s="81"/>
      <c r="I52" s="82"/>
      <c r="J52" s="82"/>
      <c r="K52" s="285" t="s">
        <v>174</v>
      </c>
      <c r="L52" s="118"/>
      <c r="M52" s="120"/>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SUM(C13:C46)</f>
        <v>0</v>
      </c>
      <c r="D56" s="226">
        <f>SUM(D13:D46)</f>
        <v>0</v>
      </c>
      <c r="E56" s="226">
        <f>SUM(E13:E46)</f>
        <v>0</v>
      </c>
      <c r="F56" s="226">
        <f>SUM(F13:F46)</f>
        <v>0</v>
      </c>
      <c r="G56" s="226">
        <f>SUM(G13:G46)</f>
        <v>0</v>
      </c>
      <c r="H56" s="459"/>
      <c r="I56" s="398"/>
      <c r="J56" s="398"/>
      <c r="K56" s="398"/>
      <c r="L56" s="398"/>
      <c r="M56" s="398"/>
    </row>
    <row r="57" spans="1:13" x14ac:dyDescent="0.2">
      <c r="A57" s="403" t="s">
        <v>78</v>
      </c>
      <c r="B57" s="404"/>
      <c r="C57" s="231">
        <f>C55-C56</f>
        <v>0</v>
      </c>
      <c r="D57" s="231">
        <f>D55-D56</f>
        <v>0</v>
      </c>
      <c r="E57" s="231">
        <f>E55-E56</f>
        <v>0</v>
      </c>
      <c r="F57" s="231">
        <f>F55-F56</f>
        <v>0</v>
      </c>
      <c r="G57" s="23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38" t="s">
        <v>35</v>
      </c>
      <c r="D59" s="139"/>
      <c r="E59" s="139"/>
      <c r="F59" s="139"/>
      <c r="G59" s="108"/>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row r="63" spans="1:13" x14ac:dyDescent="0.2">
      <c r="A63" s="23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ColWidth="8.85546875" defaultRowHeight="14.25" x14ac:dyDescent="0.2"/>
  <cols>
    <col min="1" max="1" width="89.7109375" style="1" customWidth="1"/>
    <col min="2" max="16384" width="8.85546875" style="1"/>
  </cols>
  <sheetData>
    <row r="1" spans="1:1" x14ac:dyDescent="0.2">
      <c r="A1" s="3" t="s">
        <v>64</v>
      </c>
    </row>
    <row r="2" spans="1:1" x14ac:dyDescent="0.2">
      <c r="A2" s="4"/>
    </row>
    <row r="3" spans="1:1" ht="60" x14ac:dyDescent="0.2">
      <c r="A3" s="5" t="s">
        <v>110</v>
      </c>
    </row>
    <row r="4" spans="1:1" ht="60" x14ac:dyDescent="0.2">
      <c r="A4" s="5" t="s">
        <v>111</v>
      </c>
    </row>
    <row r="5" spans="1:1" ht="59.25" customHeight="1" x14ac:dyDescent="0.2">
      <c r="A5" s="4" t="s">
        <v>112</v>
      </c>
    </row>
    <row r="6" spans="1:1" x14ac:dyDescent="0.2">
      <c r="A6" s="4"/>
    </row>
    <row r="7" spans="1:1" ht="72" x14ac:dyDescent="0.2">
      <c r="A7" s="5" t="s">
        <v>180</v>
      </c>
    </row>
    <row r="8" spans="1:1" x14ac:dyDescent="0.2">
      <c r="A8" s="5"/>
    </row>
    <row r="9" spans="1:1" ht="24" x14ac:dyDescent="0.2">
      <c r="A9" s="5" t="s">
        <v>65</v>
      </c>
    </row>
    <row r="10" spans="1:1" ht="94.5" customHeight="1" x14ac:dyDescent="0.2">
      <c r="A10" s="5" t="s">
        <v>61</v>
      </c>
    </row>
    <row r="11" spans="1:1" ht="5.45" customHeight="1" x14ac:dyDescent="0.2">
      <c r="A11" s="5"/>
    </row>
    <row r="12" spans="1:1" x14ac:dyDescent="0.2">
      <c r="A12" s="7" t="s">
        <v>39</v>
      </c>
    </row>
    <row r="13" spans="1:1" x14ac:dyDescent="0.2">
      <c r="A13" s="6" t="s">
        <v>40</v>
      </c>
    </row>
    <row r="14" spans="1:1" x14ac:dyDescent="0.2">
      <c r="A14" s="6" t="s">
        <v>108</v>
      </c>
    </row>
    <row r="15" spans="1:1" x14ac:dyDescent="0.2">
      <c r="A15" s="6" t="s">
        <v>41</v>
      </c>
    </row>
    <row r="16" spans="1:1" x14ac:dyDescent="0.2">
      <c r="A16" s="6" t="s">
        <v>42</v>
      </c>
    </row>
    <row r="17" spans="1:1" x14ac:dyDescent="0.2">
      <c r="A17" s="6" t="s">
        <v>109</v>
      </c>
    </row>
    <row r="18" spans="1:1" ht="4.9000000000000004" customHeight="1" x14ac:dyDescent="0.2">
      <c r="A18" s="6"/>
    </row>
    <row r="19" spans="1:1" ht="48" x14ac:dyDescent="0.2">
      <c r="A19" s="5" t="s">
        <v>62</v>
      </c>
    </row>
    <row r="20" spans="1:1" ht="7.9" customHeight="1" x14ac:dyDescent="0.2">
      <c r="A20" s="5"/>
    </row>
    <row r="21" spans="1:1" ht="68.25" customHeight="1" x14ac:dyDescent="0.2">
      <c r="A21" s="5" t="s">
        <v>117</v>
      </c>
    </row>
    <row r="22" spans="1:1" ht="7.9" customHeight="1" x14ac:dyDescent="0.2">
      <c r="A22" s="5"/>
    </row>
    <row r="23" spans="1:1" ht="90.75" customHeight="1" x14ac:dyDescent="0.2">
      <c r="A23" s="5" t="s">
        <v>63</v>
      </c>
    </row>
    <row r="24" spans="1:1" ht="7.9" customHeight="1" x14ac:dyDescent="0.2">
      <c r="A24" s="5"/>
    </row>
    <row r="25" spans="1:1" ht="95.25" customHeight="1" x14ac:dyDescent="0.2">
      <c r="A25" s="5" t="s">
        <v>209</v>
      </c>
    </row>
    <row r="26" spans="1:1" ht="102.75" customHeight="1" x14ac:dyDescent="0.2">
      <c r="A26" s="5" t="s">
        <v>210</v>
      </c>
    </row>
    <row r="27" spans="1:1" s="2" customFormat="1" ht="12" x14ac:dyDescent="0.2"/>
  </sheetData>
  <sheetProtection algorithmName="SHA-512" hashValue="97T5odKnRcKffHl3L+5rvVTG90K7OALZV4qyn2EUp0Q81+5J62F/7ltA6LtpafhHmM64ZkYTuPeDW8/T44YLhw==" saltValue="JJtUhguGc1BIZ8yXRSOtEQ=="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16" sqref="F16"/>
    </sheetView>
  </sheetViews>
  <sheetFormatPr defaultRowHeight="15" x14ac:dyDescent="0.25"/>
  <cols>
    <col min="1" max="1" width="9.5703125" customWidth="1"/>
    <col min="2" max="2" width="9.85546875" style="8" customWidth="1"/>
    <col min="3" max="3" width="4.85546875" customWidth="1"/>
    <col min="4" max="4" width="9.85546875" customWidth="1"/>
    <col min="5" max="5" width="10.7109375" style="8" customWidth="1"/>
    <col min="6" max="6" width="4.85546875" customWidth="1"/>
    <col min="7" max="7" width="9.5703125" customWidth="1"/>
    <col min="8" max="8" width="10.42578125" style="8" customWidth="1"/>
    <col min="9" max="9" width="4.85546875" customWidth="1"/>
    <col min="10" max="10" width="9.5703125" customWidth="1"/>
    <col min="11" max="11" width="10.85546875" style="8" customWidth="1"/>
  </cols>
  <sheetData>
    <row r="1" spans="1:11" ht="27" thickTop="1" thickBot="1" x14ac:dyDescent="0.3">
      <c r="A1" s="375" t="s">
        <v>128</v>
      </c>
      <c r="B1" s="376"/>
      <c r="C1" s="377"/>
      <c r="D1" s="376"/>
      <c r="E1" s="376"/>
      <c r="F1" s="377"/>
      <c r="G1" s="376"/>
      <c r="H1" s="376"/>
      <c r="I1" s="377"/>
      <c r="J1" s="376"/>
      <c r="K1" s="378"/>
    </row>
    <row r="2" spans="1:11" ht="19.149999999999999" customHeight="1" thickBot="1" x14ac:dyDescent="0.3">
      <c r="A2" s="11" t="s">
        <v>53</v>
      </c>
      <c r="B2" s="12" t="s">
        <v>54</v>
      </c>
      <c r="C2" s="13"/>
      <c r="D2" s="14" t="s">
        <v>53</v>
      </c>
      <c r="E2" s="12" t="s">
        <v>54</v>
      </c>
      <c r="F2" s="13"/>
      <c r="G2" s="14" t="s">
        <v>53</v>
      </c>
      <c r="H2" s="12" t="s">
        <v>54</v>
      </c>
      <c r="I2" s="13"/>
      <c r="J2" s="14" t="s">
        <v>53</v>
      </c>
      <c r="K2" s="15" t="s">
        <v>54</v>
      </c>
    </row>
    <row r="3" spans="1:11" ht="21" thickBot="1" x14ac:dyDescent="0.3">
      <c r="A3" s="16">
        <v>1</v>
      </c>
      <c r="B3" s="17">
        <v>0.02</v>
      </c>
      <c r="C3" s="9"/>
      <c r="D3" s="22">
        <v>16</v>
      </c>
      <c r="E3" s="19">
        <v>0.27</v>
      </c>
      <c r="F3" s="9"/>
      <c r="G3" s="23">
        <v>31</v>
      </c>
      <c r="H3" s="17">
        <v>0.52</v>
      </c>
      <c r="I3" s="9"/>
      <c r="J3" s="22">
        <v>46</v>
      </c>
      <c r="K3" s="27">
        <v>0.77</v>
      </c>
    </row>
    <row r="4" spans="1:11" ht="21" thickBot="1" x14ac:dyDescent="0.3">
      <c r="A4" s="18">
        <v>2</v>
      </c>
      <c r="B4" s="19">
        <v>0.03</v>
      </c>
      <c r="C4" s="9"/>
      <c r="D4" s="23">
        <v>17</v>
      </c>
      <c r="E4" s="17">
        <v>0.28000000000000003</v>
      </c>
      <c r="F4" s="9"/>
      <c r="G4" s="22">
        <v>32</v>
      </c>
      <c r="H4" s="19">
        <v>0.53</v>
      </c>
      <c r="I4" s="9"/>
      <c r="J4" s="23">
        <v>47</v>
      </c>
      <c r="K4" s="28">
        <v>0.78</v>
      </c>
    </row>
    <row r="5" spans="1:11" ht="21" thickBot="1" x14ac:dyDescent="0.3">
      <c r="A5" s="16">
        <v>3</v>
      </c>
      <c r="B5" s="17">
        <v>0.05</v>
      </c>
      <c r="C5" s="9"/>
      <c r="D5" s="22">
        <v>18</v>
      </c>
      <c r="E5" s="19">
        <v>0.3</v>
      </c>
      <c r="F5" s="9"/>
      <c r="G5" s="23">
        <v>33</v>
      </c>
      <c r="H5" s="17">
        <v>0.55000000000000004</v>
      </c>
      <c r="I5" s="9"/>
      <c r="J5" s="22">
        <v>48</v>
      </c>
      <c r="K5" s="27">
        <v>0.8</v>
      </c>
    </row>
    <row r="6" spans="1:11" ht="21" thickBot="1" x14ac:dyDescent="0.3">
      <c r="A6" s="18">
        <v>4</v>
      </c>
      <c r="B6" s="19">
        <v>7.0000000000000007E-2</v>
      </c>
      <c r="C6" s="9"/>
      <c r="D6" s="23">
        <v>19</v>
      </c>
      <c r="E6" s="17">
        <v>0.32</v>
      </c>
      <c r="F6" s="9"/>
      <c r="G6" s="22">
        <v>34</v>
      </c>
      <c r="H6" s="19">
        <v>0.56999999999999995</v>
      </c>
      <c r="I6" s="9"/>
      <c r="J6" s="23">
        <v>49</v>
      </c>
      <c r="K6" s="28">
        <v>0.82</v>
      </c>
    </row>
    <row r="7" spans="1:11" ht="21" thickBot="1" x14ac:dyDescent="0.3">
      <c r="A7" s="16">
        <v>5</v>
      </c>
      <c r="B7" s="17">
        <v>0.08</v>
      </c>
      <c r="C7" s="9"/>
      <c r="D7" s="22">
        <v>20</v>
      </c>
      <c r="E7" s="19">
        <v>0.33</v>
      </c>
      <c r="F7" s="9"/>
      <c r="G7" s="23">
        <v>35</v>
      </c>
      <c r="H7" s="17">
        <v>0.57999999999999996</v>
      </c>
      <c r="I7" s="9"/>
      <c r="J7" s="22">
        <v>50</v>
      </c>
      <c r="K7" s="27">
        <v>0.83</v>
      </c>
    </row>
    <row r="8" spans="1:11" ht="21" thickBot="1" x14ac:dyDescent="0.3">
      <c r="A8" s="18">
        <v>6</v>
      </c>
      <c r="B8" s="19">
        <v>0.1</v>
      </c>
      <c r="C8" s="9"/>
      <c r="D8" s="23">
        <v>21</v>
      </c>
      <c r="E8" s="17">
        <v>0.35</v>
      </c>
      <c r="F8" s="9"/>
      <c r="G8" s="22">
        <v>36</v>
      </c>
      <c r="H8" s="19">
        <v>0.6</v>
      </c>
      <c r="I8" s="9"/>
      <c r="J8" s="23">
        <v>51</v>
      </c>
      <c r="K8" s="28">
        <v>0.85</v>
      </c>
    </row>
    <row r="9" spans="1:11" ht="21" thickBot="1" x14ac:dyDescent="0.3">
      <c r="A9" s="16">
        <v>7</v>
      </c>
      <c r="B9" s="17">
        <v>0.12</v>
      </c>
      <c r="C9" s="9"/>
      <c r="D9" s="22">
        <v>22</v>
      </c>
      <c r="E9" s="19">
        <v>0.37</v>
      </c>
      <c r="F9" s="9"/>
      <c r="G9" s="23">
        <v>37</v>
      </c>
      <c r="H9" s="17">
        <v>0.62</v>
      </c>
      <c r="I9" s="9"/>
      <c r="J9" s="22">
        <v>52</v>
      </c>
      <c r="K9" s="27">
        <v>0.87</v>
      </c>
    </row>
    <row r="10" spans="1:11" ht="21" thickBot="1" x14ac:dyDescent="0.3">
      <c r="A10" s="18">
        <v>8</v>
      </c>
      <c r="B10" s="19">
        <v>0.13</v>
      </c>
      <c r="C10" s="9"/>
      <c r="D10" s="23">
        <v>23</v>
      </c>
      <c r="E10" s="17">
        <v>0.38</v>
      </c>
      <c r="F10" s="9"/>
      <c r="G10" s="22">
        <v>38</v>
      </c>
      <c r="H10" s="19">
        <v>0.63</v>
      </c>
      <c r="I10" s="9"/>
      <c r="J10" s="23">
        <v>53</v>
      </c>
      <c r="K10" s="28">
        <v>0.88</v>
      </c>
    </row>
    <row r="11" spans="1:11" ht="21" thickBot="1" x14ac:dyDescent="0.3">
      <c r="A11" s="16">
        <v>9</v>
      </c>
      <c r="B11" s="17">
        <v>0.15</v>
      </c>
      <c r="C11" s="9"/>
      <c r="D11" s="22">
        <v>24</v>
      </c>
      <c r="E11" s="19">
        <v>0.4</v>
      </c>
      <c r="F11" s="9"/>
      <c r="G11" s="23">
        <v>39</v>
      </c>
      <c r="H11" s="17">
        <v>0.65</v>
      </c>
      <c r="I11" s="9"/>
      <c r="J11" s="22">
        <v>54</v>
      </c>
      <c r="K11" s="27">
        <v>0.9</v>
      </c>
    </row>
    <row r="12" spans="1:11" ht="21" thickBot="1" x14ac:dyDescent="0.3">
      <c r="A12" s="18">
        <v>10</v>
      </c>
      <c r="B12" s="19">
        <v>0.17</v>
      </c>
      <c r="C12" s="9"/>
      <c r="D12" s="23">
        <v>25</v>
      </c>
      <c r="E12" s="17">
        <v>0.42</v>
      </c>
      <c r="F12" s="9"/>
      <c r="G12" s="22">
        <v>40</v>
      </c>
      <c r="H12" s="19">
        <v>0.67</v>
      </c>
      <c r="I12" s="9"/>
      <c r="J12" s="23">
        <v>55</v>
      </c>
      <c r="K12" s="28">
        <v>0.92</v>
      </c>
    </row>
    <row r="13" spans="1:11" ht="21" thickBot="1" x14ac:dyDescent="0.3">
      <c r="A13" s="16">
        <v>11</v>
      </c>
      <c r="B13" s="17">
        <v>0.18</v>
      </c>
      <c r="C13" s="9"/>
      <c r="D13" s="22">
        <v>26</v>
      </c>
      <c r="E13" s="19">
        <v>0.43</v>
      </c>
      <c r="F13" s="9"/>
      <c r="G13" s="23">
        <v>41</v>
      </c>
      <c r="H13" s="17">
        <v>0.68</v>
      </c>
      <c r="I13" s="9"/>
      <c r="J13" s="22">
        <v>56</v>
      </c>
      <c r="K13" s="27">
        <v>0.93</v>
      </c>
    </row>
    <row r="14" spans="1:11" ht="21" thickBot="1" x14ac:dyDescent="0.3">
      <c r="A14" s="18">
        <v>12</v>
      </c>
      <c r="B14" s="19">
        <v>0.2</v>
      </c>
      <c r="C14" s="9"/>
      <c r="D14" s="23">
        <v>27</v>
      </c>
      <c r="E14" s="17">
        <v>0.45</v>
      </c>
      <c r="F14" s="9"/>
      <c r="G14" s="22">
        <v>42</v>
      </c>
      <c r="H14" s="19">
        <v>0.7</v>
      </c>
      <c r="I14" s="9"/>
      <c r="J14" s="23">
        <v>57</v>
      </c>
      <c r="K14" s="28">
        <v>0.95</v>
      </c>
    </row>
    <row r="15" spans="1:11" ht="21" thickBot="1" x14ac:dyDescent="0.3">
      <c r="A15" s="16">
        <v>13</v>
      </c>
      <c r="B15" s="17">
        <v>0.22</v>
      </c>
      <c r="C15" s="9"/>
      <c r="D15" s="22">
        <v>28</v>
      </c>
      <c r="E15" s="19">
        <v>0.47</v>
      </c>
      <c r="F15" s="9"/>
      <c r="G15" s="23">
        <v>43</v>
      </c>
      <c r="H15" s="17">
        <v>0.72</v>
      </c>
      <c r="I15" s="9"/>
      <c r="J15" s="22">
        <v>58</v>
      </c>
      <c r="K15" s="27">
        <v>0.97</v>
      </c>
    </row>
    <row r="16" spans="1:11" ht="21" thickBot="1" x14ac:dyDescent="0.3">
      <c r="A16" s="18">
        <v>14</v>
      </c>
      <c r="B16" s="19">
        <v>0.23</v>
      </c>
      <c r="C16" s="9"/>
      <c r="D16" s="23">
        <v>29</v>
      </c>
      <c r="E16" s="17">
        <v>0.48</v>
      </c>
      <c r="F16" s="9"/>
      <c r="G16" s="22">
        <v>44</v>
      </c>
      <c r="H16" s="19">
        <v>0.73</v>
      </c>
      <c r="I16" s="9"/>
      <c r="J16" s="23">
        <v>59</v>
      </c>
      <c r="K16" s="28">
        <v>0.98</v>
      </c>
    </row>
    <row r="17" spans="1:11" ht="21" thickBot="1" x14ac:dyDescent="0.3">
      <c r="A17" s="20">
        <v>15</v>
      </c>
      <c r="B17" s="21">
        <v>0.25</v>
      </c>
      <c r="C17" s="10"/>
      <c r="D17" s="24">
        <v>30</v>
      </c>
      <c r="E17" s="25">
        <v>0.5</v>
      </c>
      <c r="F17" s="10"/>
      <c r="G17" s="26">
        <v>45</v>
      </c>
      <c r="H17" s="21">
        <v>0.75</v>
      </c>
      <c r="I17" s="10"/>
      <c r="J17" s="24">
        <v>60</v>
      </c>
      <c r="K17" s="29">
        <v>1</v>
      </c>
    </row>
    <row r="18" spans="1:11" ht="15.75" thickTop="1" x14ac:dyDescent="0.25"/>
  </sheetData>
  <sheetProtection algorithmName="SHA-512" hashValue="0HRlOrWexbYJVIOd8ivgPRDafKU96rOPYBM9Rl0h2dokJTG+6iofZVypJ5XS2jBJqXNKoHi/J7kKaDEb2ezciA==" saltValue="pHwo/sPbfBzexO7Ovl6Xe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pane xSplit="7" ySplit="10" topLeftCell="H11" activePane="bottomRight" state="frozen"/>
      <selection pane="topRight" activeCell="H1" sqref="H1"/>
      <selection pane="bottomLeft" activeCell="A11" sqref="A11"/>
      <selection pane="bottomRight" activeCell="A12" sqref="A12"/>
    </sheetView>
  </sheetViews>
  <sheetFormatPr defaultColWidth="8.85546875" defaultRowHeight="15" x14ac:dyDescent="0.25"/>
  <cols>
    <col min="1" max="1" width="19" style="189" customWidth="1"/>
    <col min="2" max="16384" width="8.85546875" style="189"/>
  </cols>
  <sheetData>
    <row r="1" spans="1:21" ht="45" x14ac:dyDescent="0.25">
      <c r="A1" s="243" t="s">
        <v>43</v>
      </c>
      <c r="B1" s="244" t="s">
        <v>44</v>
      </c>
      <c r="C1" s="244" t="s">
        <v>45</v>
      </c>
      <c r="D1" s="379" t="s">
        <v>46</v>
      </c>
      <c r="E1" s="379"/>
      <c r="F1" s="379"/>
      <c r="G1" s="379"/>
      <c r="H1" s="379"/>
      <c r="I1" s="379"/>
      <c r="J1" s="245"/>
      <c r="K1" s="245"/>
      <c r="L1" s="246"/>
      <c r="M1" s="246"/>
      <c r="N1" s="246"/>
      <c r="O1" s="245"/>
      <c r="P1" s="245"/>
      <c r="Q1" s="245"/>
      <c r="R1" s="246"/>
      <c r="S1" s="245"/>
      <c r="T1" s="245"/>
      <c r="U1" s="245"/>
    </row>
    <row r="2" spans="1:21" x14ac:dyDescent="0.25">
      <c r="A2" s="380" t="s">
        <v>47</v>
      </c>
      <c r="B2" s="381"/>
      <c r="C2" s="382"/>
      <c r="D2" s="247">
        <v>40</v>
      </c>
      <c r="E2" s="247">
        <v>36</v>
      </c>
      <c r="F2" s="247">
        <v>35</v>
      </c>
      <c r="G2" s="247">
        <v>32</v>
      </c>
      <c r="H2" s="247">
        <v>30</v>
      </c>
      <c r="I2" s="247">
        <v>29</v>
      </c>
      <c r="J2" s="247">
        <v>28</v>
      </c>
      <c r="K2" s="247">
        <v>27</v>
      </c>
      <c r="L2" s="247">
        <v>25</v>
      </c>
      <c r="M2" s="247">
        <v>24</v>
      </c>
      <c r="N2" s="247">
        <v>22.5</v>
      </c>
      <c r="O2" s="247">
        <v>20</v>
      </c>
      <c r="P2" s="247">
        <v>16</v>
      </c>
      <c r="Q2" s="247">
        <v>15</v>
      </c>
      <c r="R2" s="247">
        <v>13</v>
      </c>
      <c r="S2" s="247">
        <v>10</v>
      </c>
      <c r="T2" s="247">
        <v>8</v>
      </c>
    </row>
    <row r="3" spans="1:21" x14ac:dyDescent="0.25">
      <c r="A3" s="248" t="s">
        <v>135</v>
      </c>
      <c r="B3" s="249">
        <v>0</v>
      </c>
      <c r="C3" s="249">
        <v>59</v>
      </c>
      <c r="D3" s="250">
        <v>9.33</v>
      </c>
      <c r="E3" s="250">
        <v>8.4</v>
      </c>
      <c r="F3" s="250">
        <v>8.16</v>
      </c>
      <c r="G3" s="250">
        <v>7.4640000000000004</v>
      </c>
      <c r="H3" s="250">
        <v>6.9975000000000005</v>
      </c>
      <c r="I3" s="250">
        <v>6.7642499999999997</v>
      </c>
      <c r="J3" s="250">
        <v>6.53</v>
      </c>
      <c r="K3" s="250">
        <v>6.3</v>
      </c>
      <c r="L3" s="250">
        <v>5.8312499999999998</v>
      </c>
      <c r="M3" s="250">
        <v>5.5979999999999999</v>
      </c>
      <c r="N3" s="250">
        <v>4.7300000000000004</v>
      </c>
      <c r="O3" s="250">
        <v>4.665</v>
      </c>
      <c r="P3" s="250">
        <v>3.7320000000000002</v>
      </c>
      <c r="Q3" s="250">
        <v>3.4987500000000002</v>
      </c>
      <c r="R3" s="250">
        <v>3.03</v>
      </c>
      <c r="S3" s="250">
        <v>2.3325</v>
      </c>
      <c r="T3" s="250">
        <v>1.8660000000000001</v>
      </c>
    </row>
    <row r="4" spans="1:21" x14ac:dyDescent="0.25">
      <c r="A4" s="248" t="s">
        <v>136</v>
      </c>
      <c r="B4" s="249">
        <v>59</v>
      </c>
      <c r="C4" s="249">
        <v>119</v>
      </c>
      <c r="D4" s="250">
        <v>11.33</v>
      </c>
      <c r="E4" s="250">
        <v>10.199999999999999</v>
      </c>
      <c r="F4" s="250">
        <v>9.91</v>
      </c>
      <c r="G4" s="250">
        <v>9.0640000000000001</v>
      </c>
      <c r="H4" s="250">
        <v>8.4975000000000005</v>
      </c>
      <c r="I4" s="250">
        <v>8.2142499999999998</v>
      </c>
      <c r="J4" s="250">
        <v>7.93</v>
      </c>
      <c r="K4" s="250">
        <v>7.65</v>
      </c>
      <c r="L4" s="250">
        <v>7.0812499999999998</v>
      </c>
      <c r="M4" s="250">
        <v>6.798</v>
      </c>
      <c r="N4" s="250">
        <v>5.74</v>
      </c>
      <c r="O4" s="250">
        <v>5.665</v>
      </c>
      <c r="P4" s="250">
        <v>4.532</v>
      </c>
      <c r="Q4" s="250">
        <v>4.2487500000000002</v>
      </c>
      <c r="R4" s="250">
        <v>3.68</v>
      </c>
      <c r="S4" s="250">
        <v>2.8325</v>
      </c>
      <c r="T4" s="250">
        <v>2.266</v>
      </c>
    </row>
    <row r="5" spans="1:21" x14ac:dyDescent="0.25">
      <c r="A5" s="248" t="s">
        <v>137</v>
      </c>
      <c r="B5" s="249">
        <v>119</v>
      </c>
      <c r="C5" s="249">
        <v>179</v>
      </c>
      <c r="D5" s="250">
        <v>13.33</v>
      </c>
      <c r="E5" s="250">
        <v>12</v>
      </c>
      <c r="F5" s="250">
        <v>11.66</v>
      </c>
      <c r="G5" s="250">
        <v>10.664000000000001</v>
      </c>
      <c r="H5" s="250">
        <v>9.9975000000000005</v>
      </c>
      <c r="I5" s="250">
        <v>9.6642499999999991</v>
      </c>
      <c r="J5" s="250">
        <v>9.33</v>
      </c>
      <c r="K5" s="250">
        <v>9</v>
      </c>
      <c r="L5" s="250">
        <v>8.3312500000000007</v>
      </c>
      <c r="M5" s="250">
        <v>7.9979999999999993</v>
      </c>
      <c r="N5" s="250">
        <v>6.75</v>
      </c>
      <c r="O5" s="250">
        <v>6.665</v>
      </c>
      <c r="P5" s="250">
        <v>5.3320000000000007</v>
      </c>
      <c r="Q5" s="250">
        <v>4.9987500000000002</v>
      </c>
      <c r="R5" s="250">
        <v>4.33</v>
      </c>
      <c r="S5" s="250">
        <v>3.3325</v>
      </c>
      <c r="T5" s="250">
        <v>2.6660000000000004</v>
      </c>
    </row>
    <row r="6" spans="1:21" x14ac:dyDescent="0.25">
      <c r="A6" s="248" t="s">
        <v>138</v>
      </c>
      <c r="B6" s="249">
        <v>179</v>
      </c>
      <c r="C6" s="249">
        <v>239</v>
      </c>
      <c r="D6" s="250">
        <v>15.33</v>
      </c>
      <c r="E6" s="250">
        <v>13.8</v>
      </c>
      <c r="F6" s="250">
        <v>13.41</v>
      </c>
      <c r="G6" s="250">
        <v>12.264000000000001</v>
      </c>
      <c r="H6" s="250">
        <v>11.4975</v>
      </c>
      <c r="I6" s="250">
        <v>11.11425</v>
      </c>
      <c r="J6" s="250">
        <v>10.73</v>
      </c>
      <c r="K6" s="250">
        <v>10.5</v>
      </c>
      <c r="L6" s="250">
        <v>9.5812500000000007</v>
      </c>
      <c r="M6" s="250">
        <v>9.1980000000000004</v>
      </c>
      <c r="N6" s="250">
        <v>7.76</v>
      </c>
      <c r="O6" s="250">
        <v>7.665</v>
      </c>
      <c r="P6" s="250">
        <v>6.1320000000000006</v>
      </c>
      <c r="Q6" s="250">
        <v>5.7487500000000002</v>
      </c>
      <c r="R6" s="250">
        <v>4.9800000000000004</v>
      </c>
      <c r="S6" s="250">
        <v>3.8325</v>
      </c>
      <c r="T6" s="250">
        <v>3.0660000000000003</v>
      </c>
    </row>
    <row r="7" spans="1:21" x14ac:dyDescent="0.25">
      <c r="A7" s="248" t="s">
        <v>139</v>
      </c>
      <c r="B7" s="249">
        <v>239</v>
      </c>
      <c r="C7" s="249"/>
      <c r="D7" s="250">
        <v>17.329999999999998</v>
      </c>
      <c r="E7" s="250">
        <v>15.6</v>
      </c>
      <c r="F7" s="250">
        <v>15.16</v>
      </c>
      <c r="G7" s="250">
        <v>13.863999999999999</v>
      </c>
      <c r="H7" s="250">
        <v>12.997499999999999</v>
      </c>
      <c r="I7" s="250">
        <v>12.564249999999998</v>
      </c>
      <c r="J7" s="250">
        <v>12.13</v>
      </c>
      <c r="K7" s="250">
        <v>11.7</v>
      </c>
      <c r="L7" s="250">
        <v>10.831249999999999</v>
      </c>
      <c r="M7" s="250">
        <v>10.397999999999998</v>
      </c>
      <c r="N7" s="250">
        <v>8.7799999999999994</v>
      </c>
      <c r="O7" s="250">
        <v>8.6649999999999991</v>
      </c>
      <c r="P7" s="250">
        <v>6.9319999999999995</v>
      </c>
      <c r="Q7" s="250">
        <v>6.4987499999999994</v>
      </c>
      <c r="R7" s="250">
        <v>5.63</v>
      </c>
      <c r="S7" s="250">
        <v>4.3324999999999996</v>
      </c>
      <c r="T7" s="250">
        <v>3.4659999999999997</v>
      </c>
    </row>
    <row r="8" spans="1:21" x14ac:dyDescent="0.25">
      <c r="A8" s="383" t="s">
        <v>48</v>
      </c>
      <c r="B8" s="384"/>
      <c r="C8" s="385"/>
      <c r="D8" s="251">
        <v>8</v>
      </c>
      <c r="E8" s="251">
        <v>7.2</v>
      </c>
      <c r="F8" s="251">
        <v>7</v>
      </c>
      <c r="G8" s="251">
        <v>6.4</v>
      </c>
      <c r="H8" s="251">
        <v>6</v>
      </c>
      <c r="I8" s="251">
        <v>5.8</v>
      </c>
      <c r="J8" s="251">
        <v>5.6</v>
      </c>
      <c r="K8" s="251">
        <v>5.4</v>
      </c>
      <c r="L8" s="251">
        <v>5</v>
      </c>
      <c r="M8" s="251">
        <v>4.8</v>
      </c>
      <c r="N8" s="251">
        <v>4.05</v>
      </c>
      <c r="O8" s="251">
        <v>4</v>
      </c>
      <c r="P8" s="251">
        <v>3.2</v>
      </c>
      <c r="Q8" s="251">
        <v>3</v>
      </c>
      <c r="R8" s="251">
        <v>2.6</v>
      </c>
      <c r="S8" s="251">
        <v>2</v>
      </c>
      <c r="T8" s="251">
        <v>1.6</v>
      </c>
    </row>
    <row r="9" spans="1:21" x14ac:dyDescent="0.25">
      <c r="A9" s="383" t="s">
        <v>130</v>
      </c>
      <c r="B9" s="384"/>
      <c r="C9" s="385"/>
      <c r="D9" s="251">
        <v>24</v>
      </c>
      <c r="E9" s="251">
        <v>21.6</v>
      </c>
      <c r="F9" s="251">
        <v>21</v>
      </c>
      <c r="G9" s="251">
        <v>19.200000000000003</v>
      </c>
      <c r="H9" s="251">
        <v>18</v>
      </c>
      <c r="I9" s="251">
        <v>17.399999999999999</v>
      </c>
      <c r="J9" s="251">
        <v>16.8</v>
      </c>
      <c r="K9" s="251">
        <v>16.2</v>
      </c>
      <c r="L9" s="251">
        <v>15</v>
      </c>
      <c r="M9" s="251">
        <v>14.399999999999999</v>
      </c>
      <c r="N9" s="251">
        <v>12.15</v>
      </c>
      <c r="O9" s="251">
        <v>12</v>
      </c>
      <c r="P9" s="251">
        <v>9.6000000000000014</v>
      </c>
      <c r="Q9" s="251">
        <v>9</v>
      </c>
      <c r="R9" s="251">
        <v>7.8</v>
      </c>
      <c r="S9" s="251">
        <v>6</v>
      </c>
      <c r="T9" s="251">
        <v>4.8000000000000007</v>
      </c>
    </row>
    <row r="10" spans="1:21" x14ac:dyDescent="0.25">
      <c r="A10" s="383" t="s">
        <v>49</v>
      </c>
      <c r="B10" s="384"/>
      <c r="C10" s="385"/>
      <c r="D10" s="251">
        <v>8</v>
      </c>
      <c r="E10" s="251">
        <v>7.2</v>
      </c>
      <c r="F10" s="251">
        <v>7</v>
      </c>
      <c r="G10" s="251">
        <v>6.4</v>
      </c>
      <c r="H10" s="251">
        <v>6</v>
      </c>
      <c r="I10" s="251">
        <v>5.8</v>
      </c>
      <c r="J10" s="251">
        <v>5.6</v>
      </c>
      <c r="K10" s="251">
        <v>5.4</v>
      </c>
      <c r="L10" s="251">
        <v>5</v>
      </c>
      <c r="M10" s="251">
        <v>4.8</v>
      </c>
      <c r="N10" s="251">
        <v>4.05</v>
      </c>
      <c r="O10" s="251">
        <v>4</v>
      </c>
      <c r="P10" s="251">
        <v>3.2</v>
      </c>
      <c r="Q10" s="251">
        <v>3</v>
      </c>
      <c r="R10" s="251">
        <v>2.6</v>
      </c>
      <c r="S10" s="251">
        <v>2</v>
      </c>
      <c r="T10" s="251">
        <v>1.6</v>
      </c>
    </row>
    <row r="11" spans="1:21" x14ac:dyDescent="0.25">
      <c r="A11" s="252" t="s">
        <v>140</v>
      </c>
      <c r="B11" s="253"/>
    </row>
    <row r="12" spans="1:21" x14ac:dyDescent="0.25">
      <c r="A12" s="254">
        <f>DATE(Jan!$M$4,Jan!$K$4+1,1)-1</f>
        <v>43496</v>
      </c>
      <c r="B12" s="255"/>
    </row>
    <row r="13" spans="1:21" x14ac:dyDescent="0.25">
      <c r="A13" s="254">
        <f>DATE(Feb!$M$4,Feb!$K$4+1,1)-1</f>
        <v>43524</v>
      </c>
      <c r="B13" s="256">
        <v>4</v>
      </c>
    </row>
    <row r="14" spans="1:21" x14ac:dyDescent="0.25">
      <c r="A14" s="254">
        <f>DATE(Mar!$M$4,Mar!$K$4+1,1)-1</f>
        <v>43555</v>
      </c>
      <c r="B14" s="256">
        <v>3</v>
      </c>
    </row>
    <row r="15" spans="1:21" x14ac:dyDescent="0.25">
      <c r="A15" s="254">
        <f>DATE(Apr!$M$4,Apr!$K$4+1,1)-1</f>
        <v>43585</v>
      </c>
      <c r="B15" s="256">
        <v>4</v>
      </c>
    </row>
    <row r="16" spans="1:21" x14ac:dyDescent="0.25">
      <c r="A16" s="254">
        <f>DATE(May!$M$4,May!$K$4+1,1)-1</f>
        <v>43616</v>
      </c>
      <c r="B16" s="256">
        <v>5</v>
      </c>
    </row>
    <row r="17" spans="1:2" x14ac:dyDescent="0.25">
      <c r="A17" s="254">
        <f>DATE(Jun!$M$4,Jun!$K$4+1,1)-1</f>
        <v>43646</v>
      </c>
      <c r="B17" s="256">
        <v>6</v>
      </c>
    </row>
    <row r="18" spans="1:2" x14ac:dyDescent="0.25">
      <c r="A18" s="254">
        <f>DATE(Jul!$M$4,Jul!$K$4+1,1)-1</f>
        <v>43677</v>
      </c>
      <c r="B18" s="256">
        <v>7</v>
      </c>
    </row>
    <row r="19" spans="1:2" x14ac:dyDescent="0.25">
      <c r="A19" s="254">
        <f>DATE(Aug!$M$4,Aug!$K$4+1,1)-1</f>
        <v>43708</v>
      </c>
      <c r="B19" s="256">
        <v>1</v>
      </c>
    </row>
    <row r="20" spans="1:2" x14ac:dyDescent="0.25">
      <c r="A20" s="254">
        <f>DATE(Sep!$M$4,Sep!$K$4+1,1)-1</f>
        <v>43738</v>
      </c>
      <c r="B20" s="255"/>
    </row>
    <row r="21" spans="1:2" x14ac:dyDescent="0.25">
      <c r="A21" s="254">
        <f>DATE(Oct!$M$4,Oct!$K$4+1,1)-1</f>
        <v>43769</v>
      </c>
      <c r="B21" s="255"/>
    </row>
    <row r="22" spans="1:2" x14ac:dyDescent="0.25">
      <c r="A22" s="254">
        <f>DATE(Nov!$M$4,Nov!$K$4+1,1)-1</f>
        <v>43799</v>
      </c>
      <c r="B22" s="255"/>
    </row>
    <row r="23" spans="1:2" x14ac:dyDescent="0.25">
      <c r="A23" s="257">
        <f>DATE(Dec!$M$4,Dec!$K$4+1,1)-1</f>
        <v>43830</v>
      </c>
      <c r="B23" s="258"/>
    </row>
  </sheetData>
  <sheetProtection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pane ySplit="12" topLeftCell="A13" activePane="bottomLeft" state="frozen"/>
      <selection pane="bottomLeft" sqref="A1:C1"/>
    </sheetView>
  </sheetViews>
  <sheetFormatPr defaultColWidth="8.85546875" defaultRowHeight="15" x14ac:dyDescent="0.25"/>
  <cols>
    <col min="1" max="2" width="8.85546875" style="189"/>
    <col min="3" max="3" width="8.85546875" style="189" customWidth="1"/>
    <col min="4" max="12" width="8.85546875" style="189"/>
    <col min="13" max="13" width="12.28515625" style="189" customWidth="1"/>
    <col min="14" max="16384" width="8.85546875" style="189"/>
  </cols>
  <sheetData>
    <row r="1" spans="1:15" x14ac:dyDescent="0.25">
      <c r="A1" s="447" t="s">
        <v>3</v>
      </c>
      <c r="B1" s="448"/>
      <c r="C1" s="449"/>
      <c r="D1" s="409" t="s">
        <v>4</v>
      </c>
      <c r="E1" s="410"/>
      <c r="F1" s="410"/>
      <c r="G1" s="410"/>
      <c r="H1" s="410"/>
      <c r="I1" s="410"/>
      <c r="J1" s="411"/>
      <c r="K1" s="412"/>
      <c r="L1" s="431" t="s">
        <v>119</v>
      </c>
      <c r="M1" s="432"/>
    </row>
    <row r="2" spans="1:15" x14ac:dyDescent="0.25">
      <c r="A2" s="450" t="s">
        <v>5</v>
      </c>
      <c r="B2" s="451"/>
      <c r="C2" s="452"/>
      <c r="D2" s="413" t="s">
        <v>6</v>
      </c>
      <c r="E2" s="414"/>
      <c r="F2" s="414"/>
      <c r="G2" s="414"/>
      <c r="H2" s="414"/>
      <c r="I2" s="414"/>
      <c r="J2" s="415"/>
      <c r="K2" s="416"/>
      <c r="L2" s="433"/>
      <c r="M2" s="434"/>
    </row>
    <row r="3" spans="1:15" x14ac:dyDescent="0.25">
      <c r="A3" s="435" t="s">
        <v>133</v>
      </c>
      <c r="B3" s="436"/>
      <c r="C3" s="436"/>
      <c r="D3" s="436"/>
      <c r="E3" s="436"/>
      <c r="F3" s="436"/>
      <c r="G3" s="437"/>
      <c r="H3" s="438" t="s">
        <v>134</v>
      </c>
      <c r="I3" s="446"/>
      <c r="J3" s="439"/>
      <c r="K3" s="438" t="s">
        <v>7</v>
      </c>
      <c r="L3" s="439"/>
      <c r="M3" s="284" t="s">
        <v>8</v>
      </c>
    </row>
    <row r="4" spans="1:15" ht="15.75" x14ac:dyDescent="0.25">
      <c r="A4" s="440" t="s">
        <v>52</v>
      </c>
      <c r="B4" s="441"/>
      <c r="C4" s="441"/>
      <c r="D4" s="441"/>
      <c r="E4" s="441"/>
      <c r="F4" s="441"/>
      <c r="G4" s="442"/>
      <c r="H4" s="443"/>
      <c r="I4" s="444"/>
      <c r="J4" s="445"/>
      <c r="K4" s="259">
        <v>1</v>
      </c>
      <c r="L4" s="266" t="s">
        <v>84</v>
      </c>
      <c r="M4" s="290">
        <v>2019</v>
      </c>
    </row>
    <row r="5" spans="1:15" ht="15" customHeight="1" x14ac:dyDescent="0.25">
      <c r="A5" s="31"/>
      <c r="B5" s="190"/>
      <c r="C5" s="428" t="s">
        <v>122</v>
      </c>
      <c r="D5" s="429"/>
      <c r="E5" s="430"/>
      <c r="F5" s="191"/>
      <c r="G5" s="34"/>
      <c r="H5" s="192"/>
      <c r="I5" s="36"/>
      <c r="J5" s="193"/>
      <c r="K5" s="38" t="s">
        <v>129</v>
      </c>
      <c r="L5" s="39"/>
      <c r="M5" s="40"/>
    </row>
    <row r="6" spans="1:15" ht="18.600000000000001" customHeight="1" x14ac:dyDescent="0.25">
      <c r="A6" s="417" t="s">
        <v>99</v>
      </c>
      <c r="B6" s="418"/>
      <c r="C6" s="418"/>
      <c r="D6" s="418"/>
      <c r="E6" s="418"/>
      <c r="F6" s="418"/>
      <c r="G6" s="419"/>
      <c r="H6" s="423" t="s">
        <v>100</v>
      </c>
      <c r="I6" s="423"/>
      <c r="J6" s="423"/>
      <c r="K6" s="423"/>
      <c r="L6" s="423"/>
      <c r="M6" s="424"/>
    </row>
    <row r="7" spans="1:15" x14ac:dyDescent="0.25">
      <c r="A7" s="420"/>
      <c r="B7" s="421"/>
      <c r="C7" s="421"/>
      <c r="D7" s="421"/>
      <c r="E7" s="421"/>
      <c r="F7" s="421"/>
      <c r="G7" s="422"/>
      <c r="H7" s="425"/>
      <c r="I7" s="425"/>
      <c r="J7" s="425"/>
      <c r="K7" s="425"/>
      <c r="L7" s="425"/>
      <c r="M7" s="426"/>
    </row>
    <row r="8" spans="1:15" x14ac:dyDescent="0.25">
      <c r="A8" s="281" t="s">
        <v>9</v>
      </c>
      <c r="B8" s="41"/>
      <c r="C8" s="42" t="s">
        <v>80</v>
      </c>
      <c r="D8" s="42" t="s">
        <v>10</v>
      </c>
      <c r="E8" s="42" t="s">
        <v>79</v>
      </c>
      <c r="F8" s="42" t="s">
        <v>11</v>
      </c>
      <c r="G8" s="43" t="s">
        <v>12</v>
      </c>
      <c r="H8" s="427"/>
      <c r="I8" s="427"/>
      <c r="J8" s="427"/>
      <c r="K8" s="427"/>
      <c r="L8" s="427"/>
      <c r="M8" s="426"/>
    </row>
    <row r="9" spans="1:15" x14ac:dyDescent="0.25">
      <c r="A9" s="280" t="s">
        <v>81</v>
      </c>
      <c r="B9" s="44"/>
      <c r="C9" s="45">
        <v>0</v>
      </c>
      <c r="D9" s="45">
        <v>0</v>
      </c>
      <c r="E9" s="45">
        <v>0</v>
      </c>
      <c r="F9" s="45">
        <v>0</v>
      </c>
      <c r="G9" s="46"/>
      <c r="H9" s="276" t="s">
        <v>13</v>
      </c>
      <c r="I9" s="386" t="s">
        <v>14</v>
      </c>
      <c r="J9" s="387"/>
      <c r="K9" s="47" t="s">
        <v>15</v>
      </c>
      <c r="L9" s="282" t="s">
        <v>16</v>
      </c>
      <c r="M9" s="48"/>
    </row>
    <row r="10" spans="1:15" x14ac:dyDescent="0.25">
      <c r="A10" s="280" t="s">
        <v>83</v>
      </c>
      <c r="B10" s="44"/>
      <c r="C10" s="45">
        <v>0</v>
      </c>
      <c r="D10" s="45">
        <v>0</v>
      </c>
      <c r="E10" s="194" t="s">
        <v>18</v>
      </c>
      <c r="F10" s="50">
        <v>0</v>
      </c>
      <c r="G10" s="195" t="s">
        <v>18</v>
      </c>
      <c r="H10" s="52" t="s">
        <v>19</v>
      </c>
      <c r="I10" s="53" t="s">
        <v>20</v>
      </c>
      <c r="J10" s="53" t="s">
        <v>21</v>
      </c>
      <c r="K10" s="54" t="s">
        <v>19</v>
      </c>
      <c r="L10" s="277" t="s">
        <v>22</v>
      </c>
      <c r="M10" s="55" t="s">
        <v>23</v>
      </c>
    </row>
    <row r="11" spans="1:15" x14ac:dyDescent="0.25">
      <c r="A11" s="280" t="s">
        <v>82</v>
      </c>
      <c r="B11" s="44"/>
      <c r="C11" s="295">
        <f>C9-C10</f>
        <v>0</v>
      </c>
      <c r="D11" s="295">
        <f>D9+D10</f>
        <v>0</v>
      </c>
      <c r="E11" s="295">
        <f>E9</f>
        <v>0</v>
      </c>
      <c r="F11" s="295">
        <f>F9-F10</f>
        <v>0</v>
      </c>
      <c r="G11" s="296">
        <f>G9</f>
        <v>0</v>
      </c>
      <c r="H11" s="393" t="s">
        <v>72</v>
      </c>
      <c r="I11" s="393"/>
      <c r="J11" s="393"/>
      <c r="K11" s="387"/>
      <c r="L11" s="279" t="s">
        <v>71</v>
      </c>
      <c r="M11" s="196"/>
      <c r="N11" s="197"/>
    </row>
    <row r="12" spans="1:15" x14ac:dyDescent="0.25">
      <c r="A12" s="63" t="s">
        <v>24</v>
      </c>
      <c r="B12" s="278" t="s">
        <v>25</v>
      </c>
      <c r="C12" s="198"/>
      <c r="D12" s="199"/>
      <c r="E12" s="200"/>
      <c r="F12" s="201"/>
      <c r="G12" s="149"/>
      <c r="H12" s="210">
        <v>0.33333333333333331</v>
      </c>
      <c r="I12" s="211">
        <v>0.5</v>
      </c>
      <c r="J12" s="211">
        <v>0.54166666666666663</v>
      </c>
      <c r="K12" s="211">
        <v>0.70833333333333337</v>
      </c>
      <c r="L12" s="212">
        <v>8</v>
      </c>
      <c r="M12" s="213" t="s">
        <v>132</v>
      </c>
    </row>
    <row r="13" spans="1:15" x14ac:dyDescent="0.25">
      <c r="A13" s="130" t="s">
        <v>26</v>
      </c>
      <c r="B13" s="325" t="str">
        <f t="shared" ref="B13:B17" si="0">IF(B14=" "," ",IF(DAY(B14)=1," ",B14-1))</f>
        <v xml:space="preserve"> </v>
      </c>
      <c r="C13" s="65" t="s">
        <v>212</v>
      </c>
      <c r="D13" s="131"/>
      <c r="E13" s="131"/>
      <c r="F13" s="131"/>
      <c r="G13" s="132"/>
      <c r="H13" s="37"/>
      <c r="I13" s="237"/>
      <c r="J13" s="237"/>
      <c r="K13" s="237"/>
      <c r="L13" s="326">
        <f t="shared" ref="L13:L43" si="1">ROUND(((K13-H13-(J13-I13))*24),2)</f>
        <v>0</v>
      </c>
      <c r="M13" s="112" t="s">
        <v>211</v>
      </c>
    </row>
    <row r="14" spans="1:15" x14ac:dyDescent="0.25">
      <c r="A14" s="124" t="s">
        <v>27</v>
      </c>
      <c r="B14" s="297">
        <f t="shared" si="0"/>
        <v>1</v>
      </c>
      <c r="C14" s="234"/>
      <c r="D14" s="125"/>
      <c r="E14" s="125"/>
      <c r="F14" s="125"/>
      <c r="G14" s="126" t="s">
        <v>50</v>
      </c>
      <c r="H14" s="207"/>
      <c r="I14" s="208"/>
      <c r="J14" s="208"/>
      <c r="K14" s="208"/>
      <c r="L14" s="306">
        <f t="shared" si="1"/>
        <v>0</v>
      </c>
      <c r="M14" s="129" t="s">
        <v>51</v>
      </c>
    </row>
    <row r="15" spans="1:15" x14ac:dyDescent="0.25">
      <c r="A15" s="130" t="s">
        <v>28</v>
      </c>
      <c r="B15" s="298">
        <f t="shared" si="0"/>
        <v>2</v>
      </c>
      <c r="C15" s="65"/>
      <c r="D15" s="45"/>
      <c r="E15" s="131"/>
      <c r="F15" s="131"/>
      <c r="G15" s="132"/>
      <c r="H15" s="105"/>
      <c r="I15" s="103"/>
      <c r="J15" s="103"/>
      <c r="K15" s="103"/>
      <c r="L15" s="308">
        <f t="shared" si="1"/>
        <v>0</v>
      </c>
      <c r="M15" s="112"/>
      <c r="O15" s="112"/>
    </row>
    <row r="16" spans="1:15" x14ac:dyDescent="0.25">
      <c r="A16" s="130" t="s">
        <v>29</v>
      </c>
      <c r="B16" s="298">
        <f t="shared" si="0"/>
        <v>3</v>
      </c>
      <c r="C16" s="65"/>
      <c r="D16" s="45"/>
      <c r="E16" s="131"/>
      <c r="F16" s="131"/>
      <c r="G16" s="132"/>
      <c r="H16" s="105"/>
      <c r="I16" s="103"/>
      <c r="J16" s="103"/>
      <c r="K16" s="103"/>
      <c r="L16" s="308">
        <f t="shared" si="1"/>
        <v>0</v>
      </c>
      <c r="M16" s="112"/>
    </row>
    <row r="17" spans="1:17" x14ac:dyDescent="0.25">
      <c r="A17" s="130" t="s">
        <v>30</v>
      </c>
      <c r="B17" s="299">
        <f t="shared" si="0"/>
        <v>4</v>
      </c>
      <c r="C17" s="131"/>
      <c r="D17" s="131"/>
      <c r="E17" s="131"/>
      <c r="F17" s="131"/>
      <c r="G17" s="132"/>
      <c r="H17" s="37"/>
      <c r="I17" s="237"/>
      <c r="J17" s="237"/>
      <c r="K17" s="237"/>
      <c r="L17" s="308">
        <f t="shared" si="1"/>
        <v>0</v>
      </c>
    </row>
    <row r="18" spans="1:17" ht="15.75" thickBot="1" x14ac:dyDescent="0.3">
      <c r="A18" s="69" t="s">
        <v>31</v>
      </c>
      <c r="B18" s="300">
        <f>IF(B19=" "," ",IF(DAY(B19)=1," ",B19-1))</f>
        <v>5</v>
      </c>
      <c r="C18" s="70"/>
      <c r="D18" s="70"/>
      <c r="E18" s="70"/>
      <c r="F18" s="70"/>
      <c r="G18" s="71"/>
      <c r="H18" s="72"/>
      <c r="I18" s="73"/>
      <c r="J18" s="73"/>
      <c r="K18" s="73"/>
      <c r="L18" s="309">
        <f t="shared" si="1"/>
        <v>0</v>
      </c>
      <c r="M18" s="197"/>
    </row>
    <row r="19" spans="1:17" ht="15.75" thickBot="1" x14ac:dyDescent="0.3">
      <c r="A19" s="69" t="s">
        <v>32</v>
      </c>
      <c r="B19" s="300">
        <f>IF(B21=" "," ",IF(DAY(B21)=1," ",B21-1))</f>
        <v>6</v>
      </c>
      <c r="C19" s="70"/>
      <c r="D19" s="70"/>
      <c r="E19" s="70"/>
      <c r="F19" s="70"/>
      <c r="G19" s="71"/>
      <c r="H19" s="202"/>
      <c r="I19" s="203"/>
      <c r="J19" s="203"/>
      <c r="K19" s="203"/>
      <c r="L19" s="310">
        <f t="shared" si="1"/>
        <v>0</v>
      </c>
      <c r="M19" s="283" t="s">
        <v>73</v>
      </c>
      <c r="Q19" s="197"/>
    </row>
    <row r="20" spans="1:17" ht="15.75" thickBot="1" x14ac:dyDescent="0.3">
      <c r="A20" s="77"/>
      <c r="B20" s="78"/>
      <c r="C20" s="79"/>
      <c r="D20" s="79"/>
      <c r="E20" s="79"/>
      <c r="F20" s="79"/>
      <c r="G20" s="80"/>
      <c r="H20" s="81"/>
      <c r="I20" s="82"/>
      <c r="J20" s="82"/>
      <c r="K20" s="285" t="s">
        <v>174</v>
      </c>
      <c r="L20" s="311">
        <f>SUM(L13:L19)</f>
        <v>0</v>
      </c>
      <c r="M20" s="301">
        <f>H4-D53</f>
        <v>0</v>
      </c>
    </row>
    <row r="21" spans="1:17" x14ac:dyDescent="0.25">
      <c r="A21" s="64" t="s">
        <v>26</v>
      </c>
      <c r="B21" s="302">
        <f t="shared" ref="B21:B26" si="2">B22-1</f>
        <v>7</v>
      </c>
      <c r="C21" s="45"/>
      <c r="D21" s="45"/>
      <c r="E21" s="45"/>
      <c r="F21" s="45"/>
      <c r="G21" s="61"/>
      <c r="H21" s="105"/>
      <c r="I21" s="103"/>
      <c r="J21" s="103"/>
      <c r="K21" s="66"/>
      <c r="L21" s="307">
        <f t="shared" si="1"/>
        <v>0</v>
      </c>
      <c r="M21" s="67"/>
    </row>
    <row r="22" spans="1:17" x14ac:dyDescent="0.25">
      <c r="A22" s="64" t="s">
        <v>27</v>
      </c>
      <c r="B22" s="302">
        <f t="shared" si="2"/>
        <v>8</v>
      </c>
      <c r="C22" s="45"/>
      <c r="D22" s="45" t="s">
        <v>17</v>
      </c>
      <c r="E22" s="45"/>
      <c r="F22" s="45"/>
      <c r="G22" s="61"/>
      <c r="H22" s="68"/>
      <c r="I22" s="66"/>
      <c r="J22" s="66"/>
      <c r="K22" s="66"/>
      <c r="L22" s="312">
        <f t="shared" si="1"/>
        <v>0</v>
      </c>
      <c r="M22" s="67"/>
    </row>
    <row r="23" spans="1:17" x14ac:dyDescent="0.25">
      <c r="A23" s="64" t="s">
        <v>28</v>
      </c>
      <c r="B23" s="302">
        <f t="shared" si="2"/>
        <v>9</v>
      </c>
      <c r="C23" s="45"/>
      <c r="D23" s="45"/>
      <c r="E23" s="45"/>
      <c r="F23" s="45"/>
      <c r="G23" s="61"/>
      <c r="H23" s="68"/>
      <c r="I23" s="66"/>
      <c r="J23" s="66"/>
      <c r="K23" s="66"/>
      <c r="L23" s="312">
        <f t="shared" si="1"/>
        <v>0</v>
      </c>
      <c r="M23" s="67"/>
    </row>
    <row r="24" spans="1:17" x14ac:dyDescent="0.25">
      <c r="A24" s="64" t="s">
        <v>29</v>
      </c>
      <c r="B24" s="302">
        <f t="shared" si="2"/>
        <v>10</v>
      </c>
      <c r="C24" s="45"/>
      <c r="D24" s="45"/>
      <c r="E24" s="45"/>
      <c r="F24" s="45"/>
      <c r="G24" s="61"/>
      <c r="H24" s="68"/>
      <c r="I24" s="66"/>
      <c r="J24" s="66"/>
      <c r="K24" s="66"/>
      <c r="L24" s="312">
        <f t="shared" si="1"/>
        <v>0</v>
      </c>
      <c r="M24" s="67"/>
      <c r="N24" s="205"/>
    </row>
    <row r="25" spans="1:17" x14ac:dyDescent="0.25">
      <c r="A25" s="64" t="s">
        <v>30</v>
      </c>
      <c r="B25" s="302">
        <f t="shared" si="2"/>
        <v>11</v>
      </c>
      <c r="C25" s="45"/>
      <c r="D25" s="45"/>
      <c r="E25" s="45"/>
      <c r="F25" s="45"/>
      <c r="G25" s="61"/>
      <c r="H25" s="68"/>
      <c r="I25" s="66"/>
      <c r="J25" s="66"/>
      <c r="K25" s="66"/>
      <c r="L25" s="312">
        <f t="shared" si="1"/>
        <v>0</v>
      </c>
      <c r="M25" s="67"/>
    </row>
    <row r="26" spans="1:17" ht="15.75" thickBot="1" x14ac:dyDescent="0.3">
      <c r="A26" s="69" t="s">
        <v>31</v>
      </c>
      <c r="B26" s="300">
        <f t="shared" si="2"/>
        <v>12</v>
      </c>
      <c r="C26" s="70"/>
      <c r="D26" s="70"/>
      <c r="E26" s="70"/>
      <c r="F26" s="70"/>
      <c r="G26" s="71"/>
      <c r="H26" s="72"/>
      <c r="I26" s="73"/>
      <c r="J26" s="73"/>
      <c r="K26" s="73"/>
      <c r="L26" s="313">
        <f t="shared" si="1"/>
        <v>0</v>
      </c>
      <c r="M26" s="67"/>
    </row>
    <row r="27" spans="1:17" ht="15.75" thickBot="1" x14ac:dyDescent="0.3">
      <c r="A27" s="69" t="s">
        <v>32</v>
      </c>
      <c r="B27" s="300">
        <f>B29-1</f>
        <v>13</v>
      </c>
      <c r="C27" s="70"/>
      <c r="D27" s="70"/>
      <c r="E27" s="70"/>
      <c r="F27" s="70"/>
      <c r="G27" s="71"/>
      <c r="H27" s="202"/>
      <c r="I27" s="203"/>
      <c r="J27" s="203"/>
      <c r="K27" s="203"/>
      <c r="L27" s="310">
        <f t="shared" si="1"/>
        <v>0</v>
      </c>
      <c r="M27" s="204" t="s">
        <v>73</v>
      </c>
    </row>
    <row r="28" spans="1:17" ht="15.75" thickBot="1" x14ac:dyDescent="0.3">
      <c r="A28" s="77"/>
      <c r="B28" s="78"/>
      <c r="C28" s="78"/>
      <c r="D28" s="78"/>
      <c r="E28" s="78"/>
      <c r="F28" s="78"/>
      <c r="G28" s="206"/>
      <c r="H28" s="81"/>
      <c r="I28" s="82"/>
      <c r="J28" s="82"/>
      <c r="K28" s="285" t="s">
        <v>174</v>
      </c>
      <c r="L28" s="314">
        <f>SUM(L21:L27)</f>
        <v>0</v>
      </c>
      <c r="M28" s="303">
        <f>H4</f>
        <v>0</v>
      </c>
    </row>
    <row r="29" spans="1:17" x14ac:dyDescent="0.25">
      <c r="A29" s="64" t="s">
        <v>26</v>
      </c>
      <c r="B29" s="302">
        <f t="shared" ref="B29:B34" si="3">B30-1</f>
        <v>14</v>
      </c>
      <c r="C29" s="131"/>
      <c r="D29" s="131"/>
      <c r="E29" s="131"/>
      <c r="F29" s="131"/>
      <c r="G29" s="132"/>
      <c r="H29" s="37"/>
      <c r="I29" s="237"/>
      <c r="J29" s="237"/>
      <c r="K29" s="237"/>
      <c r="L29" s="312">
        <f t="shared" si="1"/>
        <v>0</v>
      </c>
      <c r="M29" s="92"/>
    </row>
    <row r="30" spans="1:17" x14ac:dyDescent="0.25">
      <c r="A30" s="64" t="s">
        <v>27</v>
      </c>
      <c r="B30" s="302">
        <f t="shared" si="3"/>
        <v>15</v>
      </c>
      <c r="C30" s="45"/>
      <c r="D30" s="45"/>
      <c r="E30" s="45"/>
      <c r="F30" s="45"/>
      <c r="G30" s="61"/>
      <c r="H30" s="105"/>
      <c r="I30" s="66"/>
      <c r="J30" s="66"/>
      <c r="K30" s="103"/>
      <c r="L30" s="312">
        <f t="shared" si="1"/>
        <v>0</v>
      </c>
      <c r="M30" s="67"/>
    </row>
    <row r="31" spans="1:17" x14ac:dyDescent="0.25">
      <c r="A31" s="64" t="s">
        <v>28</v>
      </c>
      <c r="B31" s="302">
        <f t="shared" si="3"/>
        <v>16</v>
      </c>
      <c r="C31" s="45"/>
      <c r="D31" s="45"/>
      <c r="E31" s="45"/>
      <c r="F31" s="45"/>
      <c r="G31" s="61"/>
      <c r="H31" s="105"/>
      <c r="I31" s="66"/>
      <c r="J31" s="66"/>
      <c r="K31" s="103"/>
      <c r="L31" s="312">
        <f t="shared" si="1"/>
        <v>0</v>
      </c>
      <c r="M31" s="67"/>
    </row>
    <row r="32" spans="1:17" x14ac:dyDescent="0.25">
      <c r="A32" s="64" t="s">
        <v>29</v>
      </c>
      <c r="B32" s="302">
        <f t="shared" si="3"/>
        <v>17</v>
      </c>
      <c r="C32" s="45"/>
      <c r="D32" s="45"/>
      <c r="E32" s="45"/>
      <c r="F32" s="45"/>
      <c r="G32" s="61"/>
      <c r="H32" s="105"/>
      <c r="I32" s="66"/>
      <c r="J32" s="66"/>
      <c r="K32" s="103"/>
      <c r="L32" s="312">
        <f t="shared" si="1"/>
        <v>0</v>
      </c>
      <c r="M32" s="67"/>
    </row>
    <row r="33" spans="1:13" x14ac:dyDescent="0.25">
      <c r="A33" s="64" t="s">
        <v>30</v>
      </c>
      <c r="B33" s="302">
        <f t="shared" si="3"/>
        <v>18</v>
      </c>
      <c r="C33" s="45"/>
      <c r="D33" s="45"/>
      <c r="E33" s="45"/>
      <c r="F33" s="45"/>
      <c r="G33" s="61"/>
      <c r="H33" s="105"/>
      <c r="I33" s="66"/>
      <c r="J33" s="66"/>
      <c r="K33" s="103"/>
      <c r="L33" s="312">
        <f t="shared" si="1"/>
        <v>0</v>
      </c>
      <c r="M33" s="67"/>
    </row>
    <row r="34" spans="1:13" ht="15.75" thickBot="1" x14ac:dyDescent="0.3">
      <c r="A34" s="69" t="s">
        <v>31</v>
      </c>
      <c r="B34" s="300">
        <f t="shared" si="3"/>
        <v>19</v>
      </c>
      <c r="C34" s="70"/>
      <c r="D34" s="70"/>
      <c r="E34" s="70"/>
      <c r="F34" s="70"/>
      <c r="G34" s="71"/>
      <c r="H34" s="72"/>
      <c r="I34" s="73"/>
      <c r="J34" s="73"/>
      <c r="K34" s="73"/>
      <c r="L34" s="313">
        <f t="shared" si="1"/>
        <v>0</v>
      </c>
      <c r="M34" s="67"/>
    </row>
    <row r="35" spans="1:13" ht="15.75" thickBot="1" x14ac:dyDescent="0.3">
      <c r="A35" s="69" t="s">
        <v>32</v>
      </c>
      <c r="B35" s="300">
        <f>B37-1</f>
        <v>20</v>
      </c>
      <c r="C35" s="70"/>
      <c r="D35" s="70"/>
      <c r="E35" s="70"/>
      <c r="F35" s="70"/>
      <c r="G35" s="71"/>
      <c r="H35" s="202"/>
      <c r="I35" s="203"/>
      <c r="J35" s="203"/>
      <c r="K35" s="203"/>
      <c r="L35" s="310">
        <f t="shared" si="1"/>
        <v>0</v>
      </c>
      <c r="M35" s="204" t="s">
        <v>73</v>
      </c>
    </row>
    <row r="36" spans="1:13" ht="15.75" thickBot="1" x14ac:dyDescent="0.3">
      <c r="A36" s="77"/>
      <c r="B36" s="78"/>
      <c r="C36" s="78"/>
      <c r="D36" s="78"/>
      <c r="E36" s="78"/>
      <c r="F36" s="78"/>
      <c r="G36" s="206"/>
      <c r="H36" s="81"/>
      <c r="I36" s="82"/>
      <c r="J36" s="82"/>
      <c r="K36" s="285" t="s">
        <v>174</v>
      </c>
      <c r="L36" s="314">
        <f>SUM(L29:L35)</f>
        <v>0</v>
      </c>
      <c r="M36" s="305">
        <f>H4</f>
        <v>0</v>
      </c>
    </row>
    <row r="37" spans="1:13" x14ac:dyDescent="0.25">
      <c r="A37" s="124" t="s">
        <v>26</v>
      </c>
      <c r="B37" s="304">
        <f t="shared" ref="B37:B42" si="4">B38-1</f>
        <v>21</v>
      </c>
      <c r="C37" s="125"/>
      <c r="D37" s="125"/>
      <c r="E37" s="125"/>
      <c r="F37" s="125"/>
      <c r="G37" s="126" t="s">
        <v>50</v>
      </c>
      <c r="H37" s="207"/>
      <c r="I37" s="208"/>
      <c r="J37" s="208"/>
      <c r="K37" s="208"/>
      <c r="L37" s="306">
        <f t="shared" si="1"/>
        <v>0</v>
      </c>
      <c r="M37" s="129" t="s">
        <v>51</v>
      </c>
    </row>
    <row r="38" spans="1:13" x14ac:dyDescent="0.25">
      <c r="A38" s="64" t="s">
        <v>27</v>
      </c>
      <c r="B38" s="302">
        <f t="shared" si="4"/>
        <v>22</v>
      </c>
      <c r="C38" s="45"/>
      <c r="D38" s="45"/>
      <c r="E38" s="45"/>
      <c r="F38" s="45"/>
      <c r="G38" s="61"/>
      <c r="H38" s="68"/>
      <c r="I38" s="66"/>
      <c r="J38" s="66"/>
      <c r="K38" s="66"/>
      <c r="L38" s="312">
        <f t="shared" si="1"/>
        <v>0</v>
      </c>
      <c r="M38" s="67"/>
    </row>
    <row r="39" spans="1:13" x14ac:dyDescent="0.25">
      <c r="A39" s="64" t="s">
        <v>28</v>
      </c>
      <c r="B39" s="302">
        <f t="shared" si="4"/>
        <v>23</v>
      </c>
      <c r="C39" s="45"/>
      <c r="D39" s="45"/>
      <c r="E39" s="45"/>
      <c r="F39" s="45"/>
      <c r="G39" s="61"/>
      <c r="H39" s="68"/>
      <c r="I39" s="66"/>
      <c r="J39" s="66"/>
      <c r="K39" s="66"/>
      <c r="L39" s="312">
        <f t="shared" si="1"/>
        <v>0</v>
      </c>
      <c r="M39" s="232"/>
    </row>
    <row r="40" spans="1:13" x14ac:dyDescent="0.25">
      <c r="A40" s="64" t="s">
        <v>29</v>
      </c>
      <c r="B40" s="302">
        <f t="shared" si="4"/>
        <v>24</v>
      </c>
      <c r="C40" s="45"/>
      <c r="D40" s="45"/>
      <c r="E40" s="45"/>
      <c r="F40" s="45"/>
      <c r="G40" s="61"/>
      <c r="H40" s="68"/>
      <c r="I40" s="66"/>
      <c r="J40" s="66"/>
      <c r="K40" s="66"/>
      <c r="L40" s="312">
        <f t="shared" si="1"/>
        <v>0</v>
      </c>
      <c r="M40" s="67"/>
    </row>
    <row r="41" spans="1:13" x14ac:dyDescent="0.25">
      <c r="A41" s="64" t="s">
        <v>30</v>
      </c>
      <c r="B41" s="302">
        <f t="shared" si="4"/>
        <v>25</v>
      </c>
      <c r="C41" s="45"/>
      <c r="D41" s="45" t="s">
        <v>17</v>
      </c>
      <c r="E41" s="45"/>
      <c r="F41" s="45"/>
      <c r="G41" s="61"/>
      <c r="H41" s="68"/>
      <c r="I41" s="66"/>
      <c r="J41" s="66"/>
      <c r="K41" s="66"/>
      <c r="L41" s="312">
        <f t="shared" si="1"/>
        <v>0</v>
      </c>
      <c r="M41" s="67"/>
    </row>
    <row r="42" spans="1:13" ht="15.75" thickBot="1" x14ac:dyDescent="0.3">
      <c r="A42" s="69" t="s">
        <v>31</v>
      </c>
      <c r="B42" s="300">
        <f t="shared" si="4"/>
        <v>26</v>
      </c>
      <c r="C42" s="70"/>
      <c r="D42" s="70"/>
      <c r="E42" s="70"/>
      <c r="F42" s="70"/>
      <c r="G42" s="71"/>
      <c r="H42" s="72"/>
      <c r="I42" s="73"/>
      <c r="J42" s="73"/>
      <c r="K42" s="73"/>
      <c r="L42" s="313">
        <f t="shared" si="1"/>
        <v>0</v>
      </c>
      <c r="M42" s="67"/>
    </row>
    <row r="43" spans="1:13" ht="15.75" thickBot="1" x14ac:dyDescent="0.3">
      <c r="A43" s="69" t="s">
        <v>32</v>
      </c>
      <c r="B43" s="300">
        <f>B45-1</f>
        <v>27</v>
      </c>
      <c r="C43" s="70"/>
      <c r="D43" s="70"/>
      <c r="E43" s="70"/>
      <c r="F43" s="70"/>
      <c r="G43" s="71"/>
      <c r="H43" s="202"/>
      <c r="I43" s="203"/>
      <c r="J43" s="203"/>
      <c r="K43" s="203"/>
      <c r="L43" s="310">
        <f t="shared" si="1"/>
        <v>0</v>
      </c>
      <c r="M43" s="204" t="s">
        <v>73</v>
      </c>
    </row>
    <row r="44" spans="1:13" ht="15.75" thickBot="1" x14ac:dyDescent="0.3">
      <c r="A44" s="77"/>
      <c r="B44" s="78"/>
      <c r="C44" s="78"/>
      <c r="D44" s="78"/>
      <c r="E44" s="78"/>
      <c r="F44" s="78"/>
      <c r="G44" s="206"/>
      <c r="H44" s="81"/>
      <c r="I44" s="82"/>
      <c r="J44" s="82"/>
      <c r="K44" s="285" t="s">
        <v>174</v>
      </c>
      <c r="L44" s="315">
        <f>SUM(L37:L43)</f>
        <v>0</v>
      </c>
      <c r="M44" s="316">
        <f>H4-D53</f>
        <v>0</v>
      </c>
    </row>
    <row r="45" spans="1:13" x14ac:dyDescent="0.25">
      <c r="A45" s="64" t="s">
        <v>26</v>
      </c>
      <c r="B45" s="302">
        <f>IF(B46=" ",IF(WEEKDAY(TABLE!$A$12)=TABLE!B13,TABLE!$A$12," "),B46-1)</f>
        <v>28</v>
      </c>
      <c r="C45" s="65" t="s">
        <v>213</v>
      </c>
      <c r="D45" s="45"/>
      <c r="E45" s="45"/>
      <c r="F45" s="45"/>
      <c r="G45" s="61"/>
      <c r="H45" s="68" t="s">
        <v>214</v>
      </c>
      <c r="I45" s="103"/>
      <c r="J45" s="103"/>
      <c r="K45" s="103"/>
      <c r="L45" s="293"/>
      <c r="M45" s="67"/>
    </row>
    <row r="46" spans="1:13" x14ac:dyDescent="0.25">
      <c r="A46" s="64" t="s">
        <v>27</v>
      </c>
      <c r="B46" s="264">
        <v>29</v>
      </c>
      <c r="C46" s="65" t="s">
        <v>183</v>
      </c>
      <c r="D46" s="45"/>
      <c r="E46" s="45"/>
      <c r="F46" s="45"/>
      <c r="G46" s="61"/>
      <c r="H46" s="68" t="s">
        <v>184</v>
      </c>
      <c r="I46" s="66"/>
      <c r="J46" s="66"/>
      <c r="K46" s="66"/>
      <c r="L46" s="261"/>
      <c r="M46" s="67"/>
    </row>
    <row r="47" spans="1:13" x14ac:dyDescent="0.25">
      <c r="A47" s="64" t="s">
        <v>28</v>
      </c>
      <c r="B47" s="264">
        <v>30</v>
      </c>
      <c r="C47" s="65" t="s">
        <v>148</v>
      </c>
      <c r="D47" s="45"/>
      <c r="E47" s="45"/>
      <c r="F47" s="45"/>
      <c r="G47" s="61"/>
      <c r="H47" s="68" t="s">
        <v>150</v>
      </c>
      <c r="I47" s="66"/>
      <c r="J47" s="66"/>
      <c r="K47" s="66"/>
      <c r="L47" s="261"/>
      <c r="M47" s="67"/>
    </row>
    <row r="48" spans="1:13" x14ac:dyDescent="0.25">
      <c r="A48" s="64" t="s">
        <v>29</v>
      </c>
      <c r="B48" s="264">
        <v>31</v>
      </c>
      <c r="C48" s="65" t="s">
        <v>149</v>
      </c>
      <c r="D48" s="45"/>
      <c r="E48" s="45"/>
      <c r="F48" s="45"/>
      <c r="G48" s="61"/>
      <c r="H48" s="68" t="s">
        <v>151</v>
      </c>
      <c r="I48" s="66"/>
      <c r="J48" s="66"/>
      <c r="K48" s="66"/>
      <c r="L48" s="261"/>
      <c r="M48" s="67"/>
    </row>
    <row r="49" spans="1:14" x14ac:dyDescent="0.25">
      <c r="A49" s="64" t="s">
        <v>30</v>
      </c>
      <c r="B49" s="264"/>
      <c r="C49" s="45"/>
      <c r="D49" s="45"/>
      <c r="E49" s="45"/>
      <c r="F49" s="45"/>
      <c r="G49" s="61"/>
      <c r="H49" s="68" t="s">
        <v>131</v>
      </c>
      <c r="I49" s="66"/>
      <c r="J49" s="66"/>
      <c r="K49" s="66"/>
      <c r="L49" s="261"/>
      <c r="M49" s="67"/>
    </row>
    <row r="50" spans="1:14" ht="15.75" thickBot="1" x14ac:dyDescent="0.3">
      <c r="A50" s="69" t="s">
        <v>31</v>
      </c>
      <c r="B50" s="294"/>
      <c r="C50" s="70"/>
      <c r="D50" s="70"/>
      <c r="E50" s="70"/>
      <c r="F50" s="70"/>
      <c r="G50" s="71"/>
      <c r="H50" s="72"/>
      <c r="I50" s="73"/>
      <c r="J50" s="73"/>
      <c r="K50" s="73"/>
      <c r="L50" s="219"/>
      <c r="M50" s="84"/>
    </row>
    <row r="51" spans="1:14" ht="15.75" thickBot="1" x14ac:dyDescent="0.3">
      <c r="A51" s="69" t="s">
        <v>32</v>
      </c>
      <c r="B51" s="291"/>
      <c r="C51" s="70"/>
      <c r="D51" s="70"/>
      <c r="E51" s="70"/>
      <c r="F51" s="70"/>
      <c r="G51" s="71"/>
      <c r="H51" s="202"/>
      <c r="I51" s="203"/>
      <c r="J51" s="203"/>
      <c r="K51" s="203"/>
      <c r="L51" s="292"/>
      <c r="M51" s="204" t="s">
        <v>73</v>
      </c>
    </row>
    <row r="52" spans="1:14" ht="15.75" thickBot="1" x14ac:dyDescent="0.3">
      <c r="A52" s="85"/>
      <c r="B52" s="86"/>
      <c r="C52" s="388" t="s">
        <v>124</v>
      </c>
      <c r="D52" s="389"/>
      <c r="E52" s="389"/>
      <c r="F52" s="390"/>
      <c r="G52" s="152"/>
      <c r="H52" s="81"/>
      <c r="I52" s="82"/>
      <c r="J52" s="82"/>
      <c r="K52" s="285" t="s">
        <v>174</v>
      </c>
      <c r="L52" s="262"/>
      <c r="M52" s="263"/>
    </row>
    <row r="53" spans="1:14" ht="14.45" customHeight="1" x14ac:dyDescent="0.25">
      <c r="A53" s="405" t="s">
        <v>34</v>
      </c>
      <c r="B53" s="406"/>
      <c r="C53" s="318"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317" t="b">
        <f>IF(H4=40,"8.00",IF(H4=30,"6.00",IF(H4=20,"4.00",IF(H4=24,"4.8",IF(H4=25,"5.00",IF(H4=10,"2.00",IF(H4=15,"3.00",IF(H4=35,"7.00",IF(H4=29,"5.80",IF(H4=32,"6.40",IF(H4=27,"5.40",IF(H4=13,"2.60",IF(H4=36,"7.20",IF(H4=28,"5.60",IF(H4=22.5,"4.05",IF(H4=16,"3.20",IF(H4=8,"1.60")))))))))))))))))</f>
        <v>0</v>
      </c>
      <c r="E53" s="317" t="b">
        <f>IF(H4=40,"24.00",IF(H4=24,"14.40",IF(H4=25,"15.00",IF(H4=30,"18.00",IF(H4=20,"12.00",IF(H4=10,"6.00",IF(H4=15,"9.00",IF(H4=35,"21.00",IF(H4=29,"17.40",IF(H4=32,"19.20",IF(H4=27,"16.20",IF(H4=13,"7.80",IF(H4=36,"7.00",IF(H4=28,"16.80",IF(H4=22.5,"12.15",IF(H4=16,"9.60",IF(H4=8,"4.80")))))))))))))))))</f>
        <v>0</v>
      </c>
      <c r="F53" s="89">
        <v>0</v>
      </c>
      <c r="G53" s="50">
        <v>0</v>
      </c>
      <c r="H53" s="394" t="s">
        <v>175</v>
      </c>
      <c r="I53" s="395"/>
      <c r="J53" s="395"/>
      <c r="K53" s="395"/>
      <c r="L53" s="395"/>
      <c r="M53" s="396"/>
    </row>
    <row r="54" spans="1:14" x14ac:dyDescent="0.25">
      <c r="A54" s="405" t="s">
        <v>75</v>
      </c>
      <c r="B54" s="406"/>
      <c r="C54" s="319"/>
      <c r="D54" s="91" t="s">
        <v>18</v>
      </c>
      <c r="E54" s="91" t="s">
        <v>18</v>
      </c>
      <c r="F54" s="137" t="s">
        <v>18</v>
      </c>
      <c r="G54" s="50" t="s">
        <v>18</v>
      </c>
      <c r="H54" s="397"/>
      <c r="I54" s="398"/>
      <c r="J54" s="398"/>
      <c r="K54" s="398"/>
      <c r="L54" s="398"/>
      <c r="M54" s="399"/>
    </row>
    <row r="55" spans="1:14" x14ac:dyDescent="0.25">
      <c r="A55" s="405" t="s">
        <v>76</v>
      </c>
      <c r="B55" s="406"/>
      <c r="C55" s="295">
        <f>C53+C11+C54</f>
        <v>0</v>
      </c>
      <c r="D55" s="295">
        <f>D53+D11</f>
        <v>0</v>
      </c>
      <c r="E55" s="295">
        <f>E53+E11</f>
        <v>0</v>
      </c>
      <c r="F55" s="295">
        <f>F53+F11</f>
        <v>0</v>
      </c>
      <c r="G55" s="320">
        <f>G53+G11</f>
        <v>0</v>
      </c>
      <c r="H55" s="397"/>
      <c r="I55" s="398"/>
      <c r="J55" s="398"/>
      <c r="K55" s="398"/>
      <c r="L55" s="398"/>
      <c r="M55" s="399"/>
    </row>
    <row r="56" spans="1:14" x14ac:dyDescent="0.25">
      <c r="A56" s="403" t="s">
        <v>77</v>
      </c>
      <c r="B56" s="404"/>
      <c r="C56" s="321">
        <f>SUM(C14:C48)</f>
        <v>0</v>
      </c>
      <c r="D56" s="321">
        <f>SUM(D14:D48)</f>
        <v>0</v>
      </c>
      <c r="E56" s="321">
        <f>SUM(E14:E48)</f>
        <v>0</v>
      </c>
      <c r="F56" s="321">
        <f>SUM(F14:F48)</f>
        <v>0</v>
      </c>
      <c r="G56" s="321">
        <f>SUM(G14:G48)</f>
        <v>0</v>
      </c>
      <c r="H56" s="397"/>
      <c r="I56" s="398"/>
      <c r="J56" s="398"/>
      <c r="K56" s="398"/>
      <c r="L56" s="398"/>
      <c r="M56" s="399"/>
    </row>
    <row r="57" spans="1:14" x14ac:dyDescent="0.25">
      <c r="A57" s="403" t="s">
        <v>78</v>
      </c>
      <c r="B57" s="404"/>
      <c r="C57" s="295">
        <f>C55-C56</f>
        <v>0</v>
      </c>
      <c r="D57" s="295">
        <f>D55-D56</f>
        <v>0</v>
      </c>
      <c r="E57" s="295">
        <f>E55-E56</f>
        <v>0</v>
      </c>
      <c r="F57" s="295">
        <f>F55-F56</f>
        <v>0</v>
      </c>
      <c r="G57" s="320">
        <f>G55-G56</f>
        <v>0</v>
      </c>
      <c r="H57" s="397"/>
      <c r="I57" s="398"/>
      <c r="J57" s="398"/>
      <c r="K57" s="398"/>
      <c r="L57" s="398"/>
      <c r="M57" s="399"/>
    </row>
    <row r="58" spans="1:14" ht="15.75" thickBot="1" x14ac:dyDescent="0.3">
      <c r="A58" s="407" t="s">
        <v>9</v>
      </c>
      <c r="B58" s="408"/>
      <c r="C58" s="42" t="s">
        <v>80</v>
      </c>
      <c r="D58" s="42" t="s">
        <v>10</v>
      </c>
      <c r="E58" s="42" t="s">
        <v>79</v>
      </c>
      <c r="F58" s="42" t="s">
        <v>11</v>
      </c>
      <c r="G58" s="148" t="s">
        <v>12</v>
      </c>
      <c r="H58" s="400"/>
      <c r="I58" s="401"/>
      <c r="J58" s="401"/>
      <c r="K58" s="401"/>
      <c r="L58" s="401"/>
      <c r="M58" s="402"/>
      <c r="N58" s="209"/>
    </row>
    <row r="59" spans="1:14" x14ac:dyDescent="0.25">
      <c r="A59" s="67" t="s">
        <v>25</v>
      </c>
      <c r="B59" s="107"/>
      <c r="C59" s="153" t="s">
        <v>35</v>
      </c>
      <c r="D59" s="139"/>
      <c r="E59" s="139"/>
      <c r="F59" s="139"/>
      <c r="G59" s="139"/>
      <c r="H59" s="286" t="s">
        <v>25</v>
      </c>
      <c r="I59" s="287" t="s">
        <v>36</v>
      </c>
      <c r="J59" s="112"/>
      <c r="K59" s="112"/>
      <c r="L59" s="107"/>
      <c r="M59" s="107"/>
    </row>
    <row r="60" spans="1:14" x14ac:dyDescent="0.25">
      <c r="A60" s="391">
        <f ca="1">NOW()</f>
        <v>43472.424310416667</v>
      </c>
      <c r="B60" s="392"/>
      <c r="C60" s="101"/>
      <c r="D60" s="102"/>
      <c r="E60" s="102"/>
      <c r="F60" s="102"/>
      <c r="G60" s="102"/>
      <c r="H60" s="103"/>
      <c r="I60" s="104"/>
      <c r="J60" s="105"/>
      <c r="K60" s="105"/>
      <c r="L60" s="106"/>
      <c r="M60" s="106"/>
    </row>
    <row r="61" spans="1:14" x14ac:dyDescent="0.25">
      <c r="A61" s="67" t="s">
        <v>37</v>
      </c>
      <c r="B61" s="107"/>
      <c r="C61" s="108"/>
      <c r="D61" s="109" t="s">
        <v>38</v>
      </c>
      <c r="E61" s="108"/>
      <c r="F61" s="108"/>
      <c r="G61" s="110" t="s">
        <v>66</v>
      </c>
      <c r="H61" s="111"/>
      <c r="I61" s="111"/>
      <c r="J61" s="112"/>
      <c r="K61" s="111"/>
      <c r="L61" s="107"/>
      <c r="M61" s="113"/>
    </row>
    <row r="62" spans="1:14" x14ac:dyDescent="0.25">
      <c r="A62" s="67" t="s">
        <v>185</v>
      </c>
      <c r="B62" s="107"/>
      <c r="C62" s="108"/>
      <c r="D62" s="108"/>
      <c r="E62" s="108"/>
      <c r="F62" s="108"/>
      <c r="G62" s="110" t="s">
        <v>70</v>
      </c>
      <c r="H62" s="111"/>
      <c r="I62" s="111"/>
      <c r="J62" s="112"/>
      <c r="K62" s="111"/>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H53:M58"/>
    <mergeCell ref="A56:B56"/>
    <mergeCell ref="A55:B55"/>
    <mergeCell ref="A54:B54"/>
    <mergeCell ref="A53:B53"/>
    <mergeCell ref="A57:B57"/>
    <mergeCell ref="A58:B58"/>
  </mergeCells>
  <pageMargins left="0.7" right="0.7" top="0.75" bottom="0.75" header="0.3" footer="0.3"/>
  <pageSetup scale="74" orientation="portrait" r:id="rId1"/>
  <ignoredErrors>
    <ignoredError sqref="L28 L36 L44" formula="1"/>
    <ignoredError sqref="C11:E11 G11 C55:G55 B37:B43 B29:B35 B21:B27 B28 B36 B44:B45 C57:G57 F53:G53 B15:B20 D54:G54"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4.25" x14ac:dyDescent="0.2"/>
  <cols>
    <col min="1" max="12" width="8.85546875" style="30"/>
    <col min="13" max="13" width="14.5703125"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4.45" customHeight="1" thickBot="1" x14ac:dyDescent="0.3">
      <c r="A2" s="497" t="s">
        <v>5</v>
      </c>
      <c r="B2" s="498"/>
      <c r="C2" s="499"/>
      <c r="D2" s="466" t="s">
        <v>6</v>
      </c>
      <c r="E2" s="467"/>
      <c r="F2" s="467"/>
      <c r="G2" s="467"/>
      <c r="H2" s="467"/>
      <c r="I2" s="467"/>
      <c r="J2" s="468"/>
      <c r="K2" s="469"/>
      <c r="L2" s="480">
        <f>Jan!L2+1</f>
        <v>1</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490">
        <f>Jan!H4:J4</f>
        <v>0</v>
      </c>
      <c r="I4" s="491"/>
      <c r="J4" s="492"/>
      <c r="K4" s="259">
        <v>2</v>
      </c>
      <c r="L4" s="260" t="s">
        <v>85</v>
      </c>
      <c r="M4" s="228">
        <f>Jan!M4</f>
        <v>2019</v>
      </c>
    </row>
    <row r="5" spans="1:13" ht="13.9" customHeight="1" x14ac:dyDescent="0.2">
      <c r="A5" s="159"/>
      <c r="B5" s="179"/>
      <c r="C5" s="428" t="s">
        <v>122</v>
      </c>
      <c r="D5" s="429"/>
      <c r="E5" s="430"/>
      <c r="F5" s="180"/>
      <c r="G5" s="34"/>
      <c r="H5" s="181"/>
      <c r="I5" s="182"/>
      <c r="J5" s="133"/>
      <c r="K5" s="38" t="s">
        <v>129</v>
      </c>
      <c r="L5" s="183"/>
      <c r="M5" s="40"/>
    </row>
    <row r="6" spans="1:13" ht="14.25" customHeight="1" x14ac:dyDescent="0.2">
      <c r="A6" s="470" t="s">
        <v>101</v>
      </c>
      <c r="B6" s="418"/>
      <c r="C6" s="418"/>
      <c r="D6" s="418"/>
      <c r="E6" s="418"/>
      <c r="F6" s="418"/>
      <c r="G6" s="419"/>
      <c r="H6" s="472" t="s">
        <v>104</v>
      </c>
      <c r="I6" s="472"/>
      <c r="J6" s="472"/>
      <c r="K6" s="472"/>
      <c r="L6" s="472"/>
      <c r="M6" s="473"/>
    </row>
    <row r="7" spans="1:13" x14ac:dyDescent="0.2">
      <c r="A7" s="471"/>
      <c r="B7" s="421"/>
      <c r="C7" s="421"/>
      <c r="D7" s="421"/>
      <c r="E7" s="421"/>
      <c r="F7" s="421"/>
      <c r="G7" s="422"/>
      <c r="H7" s="474"/>
      <c r="I7" s="474"/>
      <c r="J7" s="474"/>
      <c r="K7" s="474"/>
      <c r="L7" s="474"/>
      <c r="M7" s="475"/>
    </row>
    <row r="8" spans="1:13" x14ac:dyDescent="0.2">
      <c r="A8" s="281" t="s">
        <v>9</v>
      </c>
      <c r="B8" s="41"/>
      <c r="C8" s="42" t="s">
        <v>80</v>
      </c>
      <c r="D8" s="42" t="s">
        <v>10</v>
      </c>
      <c r="E8" s="42" t="s">
        <v>79</v>
      </c>
      <c r="F8" s="42" t="s">
        <v>11</v>
      </c>
      <c r="G8" s="43" t="s">
        <v>12</v>
      </c>
      <c r="H8" s="476"/>
      <c r="I8" s="476"/>
      <c r="J8" s="476"/>
      <c r="K8" s="476"/>
      <c r="L8" s="476"/>
      <c r="M8" s="477"/>
    </row>
    <row r="9" spans="1:13" x14ac:dyDescent="0.2">
      <c r="A9" s="280" t="s">
        <v>81</v>
      </c>
      <c r="B9" s="44"/>
      <c r="C9" s="267">
        <f>Jan!C57</f>
        <v>0</v>
      </c>
      <c r="D9" s="267">
        <f>Jan!D57</f>
        <v>0</v>
      </c>
      <c r="E9" s="267">
        <f>Jan!E57</f>
        <v>0</v>
      </c>
      <c r="F9" s="267">
        <f>Jan!F57</f>
        <v>0</v>
      </c>
      <c r="G9" s="272">
        <f>Jan!G57</f>
        <v>0</v>
      </c>
      <c r="H9" s="276" t="s">
        <v>13</v>
      </c>
      <c r="I9" s="386" t="s">
        <v>14</v>
      </c>
      <c r="J9" s="387"/>
      <c r="K9" s="47" t="s">
        <v>15</v>
      </c>
      <c r="L9" s="282" t="s">
        <v>16</v>
      </c>
      <c r="M9" s="48"/>
    </row>
    <row r="10" spans="1:13" x14ac:dyDescent="0.2">
      <c r="A10" s="280" t="s">
        <v>83</v>
      </c>
      <c r="B10" s="44"/>
      <c r="C10" s="45">
        <v>0</v>
      </c>
      <c r="D10" s="45">
        <v>0</v>
      </c>
      <c r="E10" s="49" t="s">
        <v>18</v>
      </c>
      <c r="F10" s="50">
        <v>0</v>
      </c>
      <c r="G10" s="51" t="s">
        <v>18</v>
      </c>
      <c r="H10" s="52" t="s">
        <v>19</v>
      </c>
      <c r="I10" s="53" t="s">
        <v>20</v>
      </c>
      <c r="J10" s="53" t="s">
        <v>21</v>
      </c>
      <c r="K10" s="54" t="s">
        <v>19</v>
      </c>
      <c r="L10" s="277" t="s">
        <v>22</v>
      </c>
      <c r="M10" s="55" t="s">
        <v>23</v>
      </c>
    </row>
    <row r="11" spans="1:13" x14ac:dyDescent="0.2">
      <c r="A11" s="280" t="s">
        <v>82</v>
      </c>
      <c r="B11" s="44"/>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61"/>
      <c r="H12" s="214">
        <v>0.33333333333333331</v>
      </c>
      <c r="I12" s="215">
        <v>0.5</v>
      </c>
      <c r="J12" s="215">
        <v>0.54166666666666663</v>
      </c>
      <c r="K12" s="215">
        <v>0.70833333333333337</v>
      </c>
      <c r="L12" s="216">
        <v>8</v>
      </c>
      <c r="M12" s="213" t="s">
        <v>132</v>
      </c>
    </row>
    <row r="13" spans="1:13" x14ac:dyDescent="0.2">
      <c r="A13" s="64" t="s">
        <v>26</v>
      </c>
      <c r="B13" s="223" t="str">
        <f t="shared" ref="B13:B17" si="0">IF(B14=" "," ",IF(DAY(B14)=1," ",B14-1))</f>
        <v xml:space="preserve"> </v>
      </c>
      <c r="C13" s="65" t="s">
        <v>217</v>
      </c>
      <c r="D13" s="45"/>
      <c r="E13" s="45"/>
      <c r="F13" s="45"/>
      <c r="G13" s="61"/>
      <c r="H13" s="68"/>
      <c r="I13" s="66"/>
      <c r="J13" s="66"/>
      <c r="K13" s="66"/>
      <c r="L13" s="116">
        <f>ROUND(((K13-H13-(J13-I13))*24),2)</f>
        <v>0</v>
      </c>
      <c r="M13" s="67" t="s">
        <v>218</v>
      </c>
    </row>
    <row r="14" spans="1:13" x14ac:dyDescent="0.2">
      <c r="A14" s="64" t="s">
        <v>27</v>
      </c>
      <c r="B14" s="223" t="str">
        <f t="shared" si="0"/>
        <v xml:space="preserve"> </v>
      </c>
      <c r="C14" s="65" t="s">
        <v>187</v>
      </c>
      <c r="D14" s="45"/>
      <c r="E14" s="45"/>
      <c r="F14" s="45"/>
      <c r="G14" s="61"/>
      <c r="H14" s="68"/>
      <c r="I14" s="66"/>
      <c r="J14" s="66"/>
      <c r="K14" s="66"/>
      <c r="L14" s="116">
        <f t="shared" ref="L14:L43" si="1">ROUND(((K14-H14-(J14-I14))*24),2)</f>
        <v>0</v>
      </c>
      <c r="M14" s="67" t="s">
        <v>186</v>
      </c>
    </row>
    <row r="15" spans="1:13" x14ac:dyDescent="0.2">
      <c r="A15" s="64" t="s">
        <v>28</v>
      </c>
      <c r="B15" s="223" t="str">
        <f t="shared" si="0"/>
        <v xml:space="preserve"> </v>
      </c>
      <c r="C15" s="65" t="s">
        <v>156</v>
      </c>
      <c r="D15" s="45"/>
      <c r="E15" s="45"/>
      <c r="F15" s="45"/>
      <c r="G15" s="61"/>
      <c r="H15" s="68"/>
      <c r="I15" s="66"/>
      <c r="J15" s="66"/>
      <c r="K15" s="66"/>
      <c r="L15" s="116">
        <f t="shared" si="1"/>
        <v>0</v>
      </c>
      <c r="M15" s="67" t="s">
        <v>158</v>
      </c>
    </row>
    <row r="16" spans="1:13" x14ac:dyDescent="0.2">
      <c r="A16" s="64" t="s">
        <v>29</v>
      </c>
      <c r="B16" s="223" t="str">
        <f t="shared" si="0"/>
        <v xml:space="preserve"> </v>
      </c>
      <c r="C16" s="65" t="s">
        <v>157</v>
      </c>
      <c r="D16" s="45"/>
      <c r="E16" s="45"/>
      <c r="F16" s="45"/>
      <c r="G16" s="61"/>
      <c r="H16" s="68"/>
      <c r="I16" s="66"/>
      <c r="J16" s="66"/>
      <c r="K16" s="66"/>
      <c r="L16" s="116">
        <f t="shared" si="1"/>
        <v>0</v>
      </c>
      <c r="M16" s="67" t="s">
        <v>159</v>
      </c>
    </row>
    <row r="17" spans="1:15" x14ac:dyDescent="0.2">
      <c r="A17" s="64" t="s">
        <v>30</v>
      </c>
      <c r="B17" s="223">
        <f t="shared" si="0"/>
        <v>1</v>
      </c>
      <c r="C17" s="45"/>
      <c r="D17" s="45"/>
      <c r="E17" s="45"/>
      <c r="F17" s="45"/>
      <c r="G17" s="61"/>
      <c r="H17" s="68"/>
      <c r="I17" s="62"/>
      <c r="J17" s="66"/>
      <c r="K17" s="66"/>
      <c r="L17" s="116">
        <f t="shared" si="1"/>
        <v>0</v>
      </c>
      <c r="M17" s="67"/>
    </row>
    <row r="18" spans="1:15" ht="15" thickBot="1" x14ac:dyDescent="0.25">
      <c r="A18" s="69" t="s">
        <v>31</v>
      </c>
      <c r="B18" s="224">
        <f>IF(B19=" "," ",IF(DAY(B19)=1," ",B19-1))</f>
        <v>2</v>
      </c>
      <c r="C18" s="70"/>
      <c r="D18" s="70"/>
      <c r="E18" s="70"/>
      <c r="F18" s="70"/>
      <c r="G18" s="71"/>
      <c r="H18" s="72"/>
      <c r="I18" s="73"/>
      <c r="J18" s="73"/>
      <c r="K18" s="73"/>
      <c r="L18" s="117">
        <f t="shared" si="1"/>
        <v>0</v>
      </c>
      <c r="M18" s="67"/>
    </row>
    <row r="19" spans="1:15" ht="15" thickBot="1" x14ac:dyDescent="0.25">
      <c r="A19" s="69" t="s">
        <v>32</v>
      </c>
      <c r="B19" s="224">
        <f>IF(B21=" "," ",IF(DAY(B21)=1," ",B21-1))</f>
        <v>3</v>
      </c>
      <c r="C19" s="70"/>
      <c r="D19" s="70"/>
      <c r="E19" s="70"/>
      <c r="F19" s="70"/>
      <c r="G19" s="71"/>
      <c r="H19" s="72"/>
      <c r="I19" s="75"/>
      <c r="J19" s="75"/>
      <c r="K19" s="75"/>
      <c r="L19" s="117">
        <f t="shared" si="1"/>
        <v>0</v>
      </c>
      <c r="M19" s="176" t="s">
        <v>73</v>
      </c>
    </row>
    <row r="20" spans="1:15" ht="15" thickBot="1" x14ac:dyDescent="0.25">
      <c r="A20" s="77"/>
      <c r="B20" s="78"/>
      <c r="C20" s="79"/>
      <c r="D20" s="79"/>
      <c r="E20" s="79"/>
      <c r="F20" s="79"/>
      <c r="G20" s="80"/>
      <c r="H20" s="81"/>
      <c r="I20" s="82"/>
      <c r="J20" s="82"/>
      <c r="K20" s="285" t="s">
        <v>174</v>
      </c>
      <c r="L20" s="118">
        <f>SUM(L13:L19)</f>
        <v>0</v>
      </c>
      <c r="M20" s="158">
        <f>H4</f>
        <v>0</v>
      </c>
    </row>
    <row r="21" spans="1:15" x14ac:dyDescent="0.2">
      <c r="A21" s="64" t="s">
        <v>26</v>
      </c>
      <c r="B21" s="240">
        <f>IF(B22=" ",IF(WEEKDAY(TABLE!$A$13)=TABLE!$B$18, TABLE!$A$13," "),B22-1)</f>
        <v>4</v>
      </c>
      <c r="C21" s="45"/>
      <c r="D21" s="45"/>
      <c r="E21" s="45"/>
      <c r="F21" s="45"/>
      <c r="G21" s="61"/>
      <c r="H21" s="68"/>
      <c r="I21" s="66"/>
      <c r="J21" s="66"/>
      <c r="K21" s="66"/>
      <c r="L21" s="116">
        <f t="shared" si="1"/>
        <v>0</v>
      </c>
      <c r="M21" s="83"/>
    </row>
    <row r="22" spans="1:15" x14ac:dyDescent="0.2">
      <c r="A22" s="64" t="s">
        <v>27</v>
      </c>
      <c r="B22" s="240">
        <f>IF(B23=" ",IF(WEEKDAY(TABLE!$A$13)=TABLE!$B$18, TABLE!$A$13," "),B23-1)</f>
        <v>5</v>
      </c>
      <c r="C22" s="45"/>
      <c r="D22" s="45" t="s">
        <v>17</v>
      </c>
      <c r="E22" s="45"/>
      <c r="F22" s="45"/>
      <c r="G22" s="61"/>
      <c r="H22" s="68"/>
      <c r="I22" s="66"/>
      <c r="J22" s="66"/>
      <c r="K22" s="66"/>
      <c r="L22" s="116">
        <f t="shared" si="1"/>
        <v>0</v>
      </c>
      <c r="M22" s="67"/>
    </row>
    <row r="23" spans="1:15" x14ac:dyDescent="0.2">
      <c r="A23" s="64" t="s">
        <v>28</v>
      </c>
      <c r="B23" s="240">
        <f>IF(B24=" ",IF(WEEKDAY(TABLE!$A$13)=TABLE!$B$18, TABLE!$A$13," "),B24-1)</f>
        <v>6</v>
      </c>
      <c r="C23" s="45"/>
      <c r="D23" s="45"/>
      <c r="E23" s="45"/>
      <c r="F23" s="45"/>
      <c r="G23" s="61"/>
      <c r="H23" s="68"/>
      <c r="I23" s="66"/>
      <c r="J23" s="66"/>
      <c r="K23" s="66"/>
      <c r="L23" s="116">
        <f>ROUND(((K23-H23-(J23-I23))*24),2)</f>
        <v>0</v>
      </c>
      <c r="M23" s="67"/>
    </row>
    <row r="24" spans="1:15" x14ac:dyDescent="0.2">
      <c r="A24" s="64" t="s">
        <v>29</v>
      </c>
      <c r="B24" s="240">
        <f>IF(B25=" ",IF(WEEKDAY(TABLE!$A$13)=TABLE!$B$18, TABLE!$A$13," "),B25-1)</f>
        <v>7</v>
      </c>
      <c r="C24" s="45"/>
      <c r="D24" s="45"/>
      <c r="E24" s="45"/>
      <c r="F24" s="45"/>
      <c r="G24" s="61"/>
      <c r="H24" s="68"/>
      <c r="I24" s="66"/>
      <c r="J24" s="66"/>
      <c r="K24" s="66"/>
      <c r="L24" s="116">
        <f t="shared" si="1"/>
        <v>0</v>
      </c>
      <c r="M24" s="67"/>
    </row>
    <row r="25" spans="1:15" x14ac:dyDescent="0.2">
      <c r="A25" s="64" t="s">
        <v>30</v>
      </c>
      <c r="B25" s="240">
        <f>IF(B26=" ",IF(WEEKDAY(TABLE!$A$13)=TABLE!$B$18, TABLE!$A$13," "),B26-1)</f>
        <v>8</v>
      </c>
      <c r="C25" s="45"/>
      <c r="D25" s="45"/>
      <c r="E25" s="45"/>
      <c r="F25" s="45"/>
      <c r="G25" s="61"/>
      <c r="H25" s="68"/>
      <c r="I25" s="66"/>
      <c r="J25" s="66"/>
      <c r="K25" s="66"/>
      <c r="L25" s="116">
        <f t="shared" si="1"/>
        <v>0</v>
      </c>
      <c r="M25" s="67"/>
    </row>
    <row r="26" spans="1:15" ht="15" thickBot="1" x14ac:dyDescent="0.25">
      <c r="A26" s="69" t="s">
        <v>31</v>
      </c>
      <c r="B26" s="241">
        <f>IF(B27=" ",IF(WEEKDAY(TABLE!$A$13)=TABLE!$B$18, TABLE!$A$13," "),B27-1)</f>
        <v>9</v>
      </c>
      <c r="C26" s="70"/>
      <c r="D26" s="70"/>
      <c r="E26" s="70"/>
      <c r="F26" s="70"/>
      <c r="G26" s="71"/>
      <c r="H26" s="72"/>
      <c r="I26" s="73"/>
      <c r="J26" s="73"/>
      <c r="K26" s="73"/>
      <c r="L26" s="117">
        <f t="shared" si="1"/>
        <v>0</v>
      </c>
      <c r="M26" s="67"/>
      <c r="O26" s="184"/>
    </row>
    <row r="27" spans="1:15" ht="15" thickBot="1" x14ac:dyDescent="0.25">
      <c r="A27" s="69" t="s">
        <v>32</v>
      </c>
      <c r="B27" s="241">
        <f>IF(B28=" ",IF(WEEKDAY(TABLE!$A$13)=TABLE!$B$18, TABLE!$A$13," "),B29-1)</f>
        <v>10</v>
      </c>
      <c r="C27" s="70"/>
      <c r="D27" s="70"/>
      <c r="E27" s="70"/>
      <c r="F27" s="70"/>
      <c r="G27" s="71"/>
      <c r="H27" s="72"/>
      <c r="I27" s="73"/>
      <c r="J27" s="73"/>
      <c r="K27" s="73"/>
      <c r="L27" s="117">
        <f t="shared" si="1"/>
        <v>0</v>
      </c>
      <c r="M27" s="176" t="s">
        <v>73</v>
      </c>
    </row>
    <row r="28" spans="1:15" ht="15" thickBot="1" x14ac:dyDescent="0.25">
      <c r="A28" s="77"/>
      <c r="B28" s="78"/>
      <c r="C28" s="79"/>
      <c r="D28" s="79"/>
      <c r="E28" s="79"/>
      <c r="F28" s="79"/>
      <c r="G28" s="80"/>
      <c r="H28" s="81"/>
      <c r="I28" s="82"/>
      <c r="J28" s="82"/>
      <c r="K28" s="285" t="s">
        <v>174</v>
      </c>
      <c r="L28" s="118">
        <f>SUM(L21:L27)</f>
        <v>0</v>
      </c>
      <c r="M28" s="120">
        <f>H4</f>
        <v>0</v>
      </c>
    </row>
    <row r="29" spans="1:15" x14ac:dyDescent="0.2">
      <c r="A29" s="64" t="s">
        <v>26</v>
      </c>
      <c r="B29" s="240">
        <f>IF(B30=" ",IF(WEEKDAY(TABLE!$A$13)=TABLE!$B$18, TABLE!$A$13," "),B30-1)</f>
        <v>11</v>
      </c>
      <c r="C29" s="45"/>
      <c r="D29" s="45"/>
      <c r="E29" s="45"/>
      <c r="F29" s="45"/>
      <c r="G29" s="61" t="s">
        <v>17</v>
      </c>
      <c r="H29" s="68"/>
      <c r="I29" s="66"/>
      <c r="J29" s="66"/>
      <c r="K29" s="66"/>
      <c r="L29" s="116">
        <f t="shared" si="1"/>
        <v>0</v>
      </c>
      <c r="M29" s="83"/>
    </row>
    <row r="30" spans="1:15" x14ac:dyDescent="0.2">
      <c r="A30" s="64" t="s">
        <v>27</v>
      </c>
      <c r="B30" s="240">
        <f>IF(B31=" ",IF(WEEKDAY(TABLE!$A$13)=TABLE!$B$18, TABLE!$A$13," "),B31-1)</f>
        <v>12</v>
      </c>
      <c r="C30" s="45"/>
      <c r="D30" s="45"/>
      <c r="E30" s="45"/>
      <c r="F30" s="45"/>
      <c r="G30" s="61"/>
      <c r="H30" s="68"/>
      <c r="I30" s="66"/>
      <c r="J30" s="66"/>
      <c r="K30" s="66"/>
      <c r="L30" s="116">
        <f t="shared" si="1"/>
        <v>0</v>
      </c>
      <c r="M30" s="67"/>
    </row>
    <row r="31" spans="1:15" x14ac:dyDescent="0.2">
      <c r="A31" s="64" t="s">
        <v>28</v>
      </c>
      <c r="B31" s="240">
        <f>IF(B32=" ",IF(WEEKDAY(TABLE!$A$13)=TABLE!$B$18, TABLE!$A$13," "),B32-1)</f>
        <v>13</v>
      </c>
      <c r="C31" s="45"/>
      <c r="D31" s="45"/>
      <c r="E31" s="45"/>
      <c r="F31" s="45"/>
      <c r="G31" s="61"/>
      <c r="H31" s="68"/>
      <c r="I31" s="66"/>
      <c r="J31" s="66"/>
      <c r="K31" s="66"/>
      <c r="L31" s="116">
        <f t="shared" si="1"/>
        <v>0</v>
      </c>
      <c r="M31" s="67"/>
    </row>
    <row r="32" spans="1:15" x14ac:dyDescent="0.2">
      <c r="A32" s="64" t="s">
        <v>29</v>
      </c>
      <c r="B32" s="240">
        <f>IF(B33=" ",IF(WEEKDAY(TABLE!$A$13)=TABLE!$B$18, TABLE!$A$13," "),B33-1)</f>
        <v>14</v>
      </c>
      <c r="C32" s="45"/>
      <c r="D32" s="45"/>
      <c r="E32" s="45"/>
      <c r="F32" s="45"/>
      <c r="G32" s="61"/>
      <c r="H32" s="68"/>
      <c r="I32" s="66"/>
      <c r="J32" s="66"/>
      <c r="K32" s="66"/>
      <c r="L32" s="116">
        <f t="shared" si="1"/>
        <v>0</v>
      </c>
      <c r="M32" s="67"/>
    </row>
    <row r="33" spans="1:13" x14ac:dyDescent="0.2">
      <c r="A33" s="64" t="s">
        <v>30</v>
      </c>
      <c r="B33" s="240">
        <f>IF(B34=" ",IF(WEEKDAY(TABLE!$A$13)=TABLE!$B$18, TABLE!$A$13," "),B34-1)</f>
        <v>15</v>
      </c>
      <c r="C33" s="45"/>
      <c r="D33" s="45"/>
      <c r="E33" s="45"/>
      <c r="F33" s="45"/>
      <c r="G33" s="61"/>
      <c r="H33" s="68"/>
      <c r="I33" s="66"/>
      <c r="J33" s="66"/>
      <c r="K33" s="66"/>
      <c r="L33" s="116">
        <f t="shared" si="1"/>
        <v>0</v>
      </c>
      <c r="M33" s="67"/>
    </row>
    <row r="34" spans="1:13" ht="15" thickBot="1" x14ac:dyDescent="0.25">
      <c r="A34" s="69" t="s">
        <v>31</v>
      </c>
      <c r="B34" s="241">
        <f>IF(B35=" ",IF(WEEKDAY(TABLE!$A$13)=TABLE!$B$18, TABLE!$A$13," "),B35-1)</f>
        <v>16</v>
      </c>
      <c r="C34" s="70"/>
      <c r="D34" s="70"/>
      <c r="E34" s="70"/>
      <c r="F34" s="70"/>
      <c r="G34" s="71"/>
      <c r="H34" s="72"/>
      <c r="I34" s="73"/>
      <c r="J34" s="73"/>
      <c r="K34" s="73"/>
      <c r="L34" s="117">
        <f t="shared" si="1"/>
        <v>0</v>
      </c>
      <c r="M34" s="67"/>
    </row>
    <row r="35" spans="1:13" ht="15" thickBot="1" x14ac:dyDescent="0.25">
      <c r="A35" s="69" t="s">
        <v>32</v>
      </c>
      <c r="B35" s="241">
        <f>IF(B36=" ",IF(WEEKDAY(TABLE!$A$13)=TABLE!$B$18, TABLE!$A$13," "),B37-1)</f>
        <v>17</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1"/>
      <c r="I36" s="82"/>
      <c r="J36" s="82"/>
      <c r="K36" s="285" t="s">
        <v>174</v>
      </c>
      <c r="L36" s="118">
        <f>SUM(L29:L35)</f>
        <v>0</v>
      </c>
      <c r="M36" s="120">
        <f>H4</f>
        <v>0</v>
      </c>
    </row>
    <row r="37" spans="1:13" x14ac:dyDescent="0.2">
      <c r="A37" s="64" t="s">
        <v>26</v>
      </c>
      <c r="B37" s="240">
        <f>IF(B38=" ",IF(WEEKDAY(TABLE!$A$13)=TABLE!$B$18, TABLE!$A$13," "),B38-1)</f>
        <v>18</v>
      </c>
      <c r="C37" s="45"/>
      <c r="D37" s="45"/>
      <c r="E37" s="45"/>
      <c r="F37" s="45"/>
      <c r="G37" s="61"/>
      <c r="H37" s="68"/>
      <c r="I37" s="66"/>
      <c r="J37" s="66"/>
      <c r="K37" s="66"/>
      <c r="L37" s="116">
        <f t="shared" si="1"/>
        <v>0</v>
      </c>
      <c r="M37" s="83"/>
    </row>
    <row r="38" spans="1:13" x14ac:dyDescent="0.2">
      <c r="A38" s="64" t="s">
        <v>27</v>
      </c>
      <c r="B38" s="240">
        <f>IF(B39=" ",IF(WEEKDAY(TABLE!$A$13)=TABLE!$B$18, TABLE!$A$13," "),B39-1)</f>
        <v>19</v>
      </c>
      <c r="C38" s="45"/>
      <c r="D38" s="45"/>
      <c r="E38" s="45"/>
      <c r="F38" s="45"/>
      <c r="G38" s="61"/>
      <c r="H38" s="68"/>
      <c r="I38" s="66"/>
      <c r="J38" s="66"/>
      <c r="K38" s="66"/>
      <c r="L38" s="116">
        <f t="shared" si="1"/>
        <v>0</v>
      </c>
      <c r="M38" s="67"/>
    </row>
    <row r="39" spans="1:13" x14ac:dyDescent="0.2">
      <c r="A39" s="64" t="s">
        <v>28</v>
      </c>
      <c r="B39" s="240">
        <f>IF(B40=" ",IF(WEEKDAY(TABLE!$A$13)=TABLE!$B$18, TABLE!$A$13," "),B40-1)</f>
        <v>20</v>
      </c>
      <c r="C39" s="45"/>
      <c r="D39" s="45"/>
      <c r="E39" s="45"/>
      <c r="F39" s="45"/>
      <c r="G39" s="61"/>
      <c r="H39" s="68"/>
      <c r="I39" s="66"/>
      <c r="J39" s="66"/>
      <c r="K39" s="66"/>
      <c r="L39" s="116">
        <f t="shared" si="1"/>
        <v>0</v>
      </c>
      <c r="M39" s="67"/>
    </row>
    <row r="40" spans="1:13" x14ac:dyDescent="0.2">
      <c r="A40" s="64" t="s">
        <v>29</v>
      </c>
      <c r="B40" s="240">
        <f>IF(B41=" ",IF(WEEKDAY(TABLE!$A$13)=TABLE!$B$18, TABLE!$A$13," "),B41-1)</f>
        <v>21</v>
      </c>
      <c r="C40" s="45"/>
      <c r="D40" s="45"/>
      <c r="E40" s="45"/>
      <c r="F40" s="45"/>
      <c r="G40" s="61"/>
      <c r="H40" s="68"/>
      <c r="I40" s="66"/>
      <c r="J40" s="66"/>
      <c r="K40" s="66"/>
      <c r="L40" s="116">
        <f t="shared" si="1"/>
        <v>0</v>
      </c>
      <c r="M40" s="67"/>
    </row>
    <row r="41" spans="1:13" x14ac:dyDescent="0.2">
      <c r="A41" s="64" t="s">
        <v>30</v>
      </c>
      <c r="B41" s="240">
        <f>IF(B42=" ",IF(WEEKDAY(TABLE!$A$13)=TABLE!$B$18, TABLE!$A$13," "),B42-1)</f>
        <v>22</v>
      </c>
      <c r="C41" s="45"/>
      <c r="D41" s="45" t="s">
        <v>17</v>
      </c>
      <c r="E41" s="45"/>
      <c r="F41" s="45"/>
      <c r="G41" s="61"/>
      <c r="H41" s="68"/>
      <c r="I41" s="66"/>
      <c r="J41" s="66"/>
      <c r="K41" s="66"/>
      <c r="L41" s="116">
        <f>ROUND(((K41-H41-(J41-I41))*24),2)</f>
        <v>0</v>
      </c>
      <c r="M41" s="67"/>
    </row>
    <row r="42" spans="1:13" ht="15" thickBot="1" x14ac:dyDescent="0.25">
      <c r="A42" s="69" t="s">
        <v>31</v>
      </c>
      <c r="B42" s="241">
        <f>IF(B43=" ",IF(WEEKDAY(TABLE!$A$13)=TABLE!$B$18, TABLE!$A$13," "),B43-1)</f>
        <v>23</v>
      </c>
      <c r="C42" s="70"/>
      <c r="D42" s="70"/>
      <c r="E42" s="70"/>
      <c r="F42" s="70"/>
      <c r="G42" s="71"/>
      <c r="H42" s="177"/>
      <c r="I42" s="75"/>
      <c r="J42" s="75"/>
      <c r="K42" s="75"/>
      <c r="L42" s="187">
        <f t="shared" si="1"/>
        <v>0</v>
      </c>
      <c r="M42" s="67"/>
    </row>
    <row r="43" spans="1:13" ht="15" thickBot="1" x14ac:dyDescent="0.25">
      <c r="A43" s="69" t="s">
        <v>32</v>
      </c>
      <c r="B43" s="241">
        <f>IF(B44=" ",IF(WEEKDAY(TABLE!$A$13)=TABLE!$B$18, TABLE!$A$13," "),B45-1)</f>
        <v>24</v>
      </c>
      <c r="C43" s="70"/>
      <c r="D43" s="70"/>
      <c r="E43" s="70"/>
      <c r="F43" s="70"/>
      <c r="G43" s="71"/>
      <c r="H43" s="185"/>
      <c r="I43" s="186"/>
      <c r="J43" s="186"/>
      <c r="K43" s="186"/>
      <c r="L43" s="188">
        <f t="shared" si="1"/>
        <v>0</v>
      </c>
      <c r="M43" s="1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f>IF(B46=" ",IF(WEEKDAY(TABLE!$A$13)=TABLE!$B$18, TABLE!$A$13," "),B46-1)</f>
        <v>25</v>
      </c>
      <c r="C45" s="65" t="s">
        <v>215</v>
      </c>
      <c r="D45" s="45"/>
      <c r="E45" s="45"/>
      <c r="F45" s="45"/>
      <c r="G45" s="61"/>
      <c r="H45" s="68" t="s">
        <v>216</v>
      </c>
      <c r="I45" s="66"/>
      <c r="J45" s="66"/>
      <c r="K45" s="66"/>
      <c r="L45" s="328" t="s">
        <v>17</v>
      </c>
      <c r="M45" s="83"/>
    </row>
    <row r="46" spans="1:13" x14ac:dyDescent="0.2">
      <c r="A46" s="64" t="s">
        <v>27</v>
      </c>
      <c r="B46" s="264">
        <v>26</v>
      </c>
      <c r="C46" s="65" t="s">
        <v>188</v>
      </c>
      <c r="D46" s="45"/>
      <c r="E46" s="45"/>
      <c r="F46" s="45"/>
      <c r="G46" s="61"/>
      <c r="H46" s="68" t="s">
        <v>189</v>
      </c>
      <c r="I46" s="66"/>
      <c r="J46" s="66"/>
      <c r="K46" s="66"/>
      <c r="L46" s="329"/>
      <c r="M46" s="67"/>
    </row>
    <row r="47" spans="1:13" x14ac:dyDescent="0.2">
      <c r="A47" s="64" t="s">
        <v>28</v>
      </c>
      <c r="B47" s="264">
        <v>27</v>
      </c>
      <c r="C47" s="65" t="s">
        <v>152</v>
      </c>
      <c r="D47" s="45"/>
      <c r="E47" s="45"/>
      <c r="F47" s="45"/>
      <c r="G47" s="61"/>
      <c r="H47" s="68" t="s">
        <v>154</v>
      </c>
      <c r="I47" s="66"/>
      <c r="J47" s="66"/>
      <c r="K47" s="66"/>
      <c r="L47" s="329"/>
      <c r="M47" s="67"/>
    </row>
    <row r="48" spans="1:13" x14ac:dyDescent="0.2">
      <c r="A48" s="64" t="s">
        <v>29</v>
      </c>
      <c r="B48" s="264">
        <v>28</v>
      </c>
      <c r="C48" s="65" t="s">
        <v>153</v>
      </c>
      <c r="D48" s="45"/>
      <c r="E48" s="45"/>
      <c r="F48" s="45"/>
      <c r="G48" s="61"/>
      <c r="H48" s="68" t="s">
        <v>155</v>
      </c>
      <c r="I48" s="66"/>
      <c r="J48" s="66"/>
      <c r="K48" s="66"/>
      <c r="L48" s="329"/>
      <c r="M48" s="67"/>
    </row>
    <row r="49" spans="1:13" x14ac:dyDescent="0.2">
      <c r="A49" s="64" t="s">
        <v>30</v>
      </c>
      <c r="B49" s="225" t="str">
        <f>IF(B50=" ",IF(WEEKDAY(TABLE!$A$13)=TABLE!$B$18, TABLE!$A$13," "),B50-1)</f>
        <v xml:space="preserve"> </v>
      </c>
      <c r="C49" s="45"/>
      <c r="D49" s="45"/>
      <c r="E49" s="45"/>
      <c r="F49" s="45"/>
      <c r="G49" s="61"/>
      <c r="H49" s="68" t="s">
        <v>131</v>
      </c>
      <c r="I49" s="66"/>
      <c r="J49" s="66"/>
      <c r="K49" s="66"/>
      <c r="L49" s="261"/>
      <c r="M49" s="67"/>
    </row>
    <row r="50" spans="1:13" ht="15" thickBot="1" x14ac:dyDescent="0.25">
      <c r="A50" s="69" t="s">
        <v>31</v>
      </c>
      <c r="B50" s="224" t="str">
        <f>IF(B51=" ",IF(WEEKDAY(TABLE!$A$13)=TABLE!$B$18, TABLE!$A$13," "),B51-1)</f>
        <v xml:space="preserve"> </v>
      </c>
      <c r="C50" s="70"/>
      <c r="D50" s="70"/>
      <c r="E50" s="70"/>
      <c r="F50" s="70"/>
      <c r="G50" s="71"/>
      <c r="H50" s="72"/>
      <c r="I50" s="73"/>
      <c r="J50" s="73"/>
      <c r="K50" s="73"/>
      <c r="L50" s="219"/>
      <c r="M50" s="84"/>
    </row>
    <row r="51" spans="1:13" ht="15" thickBot="1" x14ac:dyDescent="0.25">
      <c r="A51" s="69" t="s">
        <v>32</v>
      </c>
      <c r="B51" s="224" t="str">
        <f>IF(WEEKDAY(TABLE!$A$13)=TABLE!$B$19,TABLE!$A$13," ")</f>
        <v xml:space="preserve"> </v>
      </c>
      <c r="C51" s="70"/>
      <c r="D51" s="70"/>
      <c r="E51" s="70"/>
      <c r="F51" s="70"/>
      <c r="G51" s="71"/>
      <c r="H51" s="72"/>
      <c r="I51" s="73"/>
      <c r="J51" s="73"/>
      <c r="K51" s="73"/>
      <c r="L51" s="219"/>
      <c r="M51" s="176" t="s">
        <v>73</v>
      </c>
    </row>
    <row r="52" spans="1:13" ht="15" thickBot="1" x14ac:dyDescent="0.25">
      <c r="A52" s="85"/>
      <c r="B52" s="86"/>
      <c r="C52" s="453" t="s">
        <v>33</v>
      </c>
      <c r="D52" s="454"/>
      <c r="E52" s="454"/>
      <c r="F52" s="455"/>
      <c r="G52" s="80"/>
      <c r="H52" s="81"/>
      <c r="I52" s="82"/>
      <c r="J52" s="82"/>
      <c r="K52" s="285" t="s">
        <v>174</v>
      </c>
      <c r="L52" s="265"/>
      <c r="M52" s="263"/>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SUM(C17:C48)</f>
        <v>0</v>
      </c>
      <c r="D56" s="226">
        <f t="shared" ref="D56:G56" si="2">SUM(D17:D48)</f>
        <v>0</v>
      </c>
      <c r="E56" s="226">
        <f t="shared" si="2"/>
        <v>0</v>
      </c>
      <c r="F56" s="226">
        <f t="shared" si="2"/>
        <v>0</v>
      </c>
      <c r="G56" s="226">
        <f t="shared" si="2"/>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67</v>
      </c>
      <c r="H61" s="111"/>
      <c r="I61" s="111"/>
      <c r="J61" s="112"/>
      <c r="K61" s="111"/>
      <c r="L61" s="107"/>
      <c r="M61" s="113"/>
    </row>
    <row r="62" spans="1:13" x14ac:dyDescent="0.2">
      <c r="A62" s="67" t="s">
        <v>185</v>
      </c>
      <c r="B62" s="107"/>
      <c r="C62" s="108"/>
      <c r="D62" s="108"/>
      <c r="E62" s="108"/>
      <c r="F62" s="108"/>
      <c r="G62" s="110" t="s">
        <v>70</v>
      </c>
      <c r="H62" s="111"/>
      <c r="I62" s="111"/>
      <c r="J62" s="112"/>
      <c r="K62" s="111"/>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53:M58"/>
    <mergeCell ref="H11:K11"/>
    <mergeCell ref="A53:B53"/>
    <mergeCell ref="A54:B54"/>
    <mergeCell ref="A55:B55"/>
    <mergeCell ref="A56:B56"/>
    <mergeCell ref="A57:B57"/>
    <mergeCell ref="A58:B58"/>
  </mergeCells>
  <pageMargins left="0.7" right="0.7" top="0.75" bottom="0.75" header="0.3" footer="0.3"/>
  <pageSetup scale="64" orientation="portrait" r:id="rId1"/>
  <ignoredErrors>
    <ignoredError sqref="H4" formulaRange="1"/>
    <ignoredError sqref="L20:L22 L42:L44 L24:L40" formula="1"/>
    <ignoredError sqref="F11" formula="1" unlockedFormula="1"/>
    <ignoredError sqref="C9:G10 C11:E11 G11 B20 C55:G55 C57:G57 F53:G53 B44 B36 B28 C53 D54:G5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 width="8.85546875" style="30"/>
    <col min="2" max="2" width="8.85546875" style="30" customWidth="1"/>
    <col min="3" max="12" width="8.85546875" style="30"/>
    <col min="13" max="13" width="13.85546875" style="30" customWidth="1"/>
    <col min="14" max="16384" width="8.85546875" style="30"/>
  </cols>
  <sheetData>
    <row r="1" spans="1:13" ht="15" x14ac:dyDescent="0.25">
      <c r="A1" s="494" t="s">
        <v>3</v>
      </c>
      <c r="B1" s="495"/>
      <c r="C1" s="496"/>
      <c r="D1" s="462" t="s">
        <v>4</v>
      </c>
      <c r="E1" s="464"/>
      <c r="F1" s="464"/>
      <c r="G1" s="464"/>
      <c r="H1" s="464"/>
      <c r="I1" s="464"/>
      <c r="J1" s="464"/>
      <c r="K1" s="465"/>
      <c r="L1" s="478" t="s">
        <v>119</v>
      </c>
      <c r="M1" s="479"/>
    </row>
    <row r="2" spans="1:13" ht="15.75" thickBot="1" x14ac:dyDescent="0.3">
      <c r="A2" s="497" t="s">
        <v>5</v>
      </c>
      <c r="B2" s="498"/>
      <c r="C2" s="499"/>
      <c r="D2" s="466" t="s">
        <v>6</v>
      </c>
      <c r="E2" s="468"/>
      <c r="F2" s="468"/>
      <c r="G2" s="468"/>
      <c r="H2" s="468"/>
      <c r="I2" s="468"/>
      <c r="J2" s="468"/>
      <c r="K2" s="469"/>
      <c r="L2" s="480">
        <f>Feb!L2+1</f>
        <v>2</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3</v>
      </c>
      <c r="L4" s="266" t="s">
        <v>86</v>
      </c>
      <c r="M4" s="220">
        <f>Jan!M4</f>
        <v>2019</v>
      </c>
    </row>
    <row r="5" spans="1:13" ht="13.9" customHeight="1" x14ac:dyDescent="0.2">
      <c r="A5" s="31"/>
      <c r="B5" s="32"/>
      <c r="C5" s="428" t="s">
        <v>122</v>
      </c>
      <c r="D5" s="429"/>
      <c r="E5" s="430"/>
      <c r="F5" s="33"/>
      <c r="G5" s="34"/>
      <c r="H5" s="35"/>
      <c r="I5" s="36"/>
      <c r="J5" s="37"/>
      <c r="K5" s="38" t="s">
        <v>129</v>
      </c>
      <c r="L5" s="39"/>
      <c r="M5" s="159"/>
    </row>
    <row r="6" spans="1:13" ht="14.25" customHeight="1" x14ac:dyDescent="0.2">
      <c r="A6" s="470" t="s">
        <v>102</v>
      </c>
      <c r="B6" s="418"/>
      <c r="C6" s="418"/>
      <c r="D6" s="418"/>
      <c r="E6" s="418"/>
      <c r="F6" s="418"/>
      <c r="G6" s="419"/>
      <c r="H6" s="500" t="s">
        <v>100</v>
      </c>
      <c r="I6" s="472"/>
      <c r="J6" s="472"/>
      <c r="K6" s="472"/>
      <c r="L6" s="472"/>
      <c r="M6" s="472"/>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476"/>
      <c r="I8" s="476"/>
      <c r="J8" s="476"/>
      <c r="K8" s="476"/>
      <c r="L8" s="476"/>
      <c r="M8" s="477"/>
    </row>
    <row r="9" spans="1:13" x14ac:dyDescent="0.2">
      <c r="A9" s="122" t="s">
        <v>81</v>
      </c>
      <c r="B9" s="123"/>
      <c r="C9" s="267">
        <f>Feb!C57</f>
        <v>0</v>
      </c>
      <c r="D9" s="267">
        <f>Feb!D57</f>
        <v>0</v>
      </c>
      <c r="E9" s="267">
        <f>Feb!E57</f>
        <v>0</v>
      </c>
      <c r="F9" s="267">
        <f>Feb!F57</f>
        <v>0</v>
      </c>
      <c r="G9" s="268">
        <f>Feb!G57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219</v>
      </c>
      <c r="D13" s="45"/>
      <c r="E13" s="45"/>
      <c r="F13" s="45"/>
      <c r="G13" s="61"/>
      <c r="H13" s="68"/>
      <c r="I13" s="66"/>
      <c r="J13" s="66"/>
      <c r="K13" s="66"/>
      <c r="L13" s="116">
        <f>ROUND(((K13-H13-(J13-I13))*24),2)</f>
        <v>0</v>
      </c>
      <c r="M13" s="68" t="s">
        <v>220</v>
      </c>
    </row>
    <row r="14" spans="1:13" x14ac:dyDescent="0.2">
      <c r="A14" s="64" t="s">
        <v>27</v>
      </c>
      <c r="B14" s="225" t="str">
        <f t="shared" si="0"/>
        <v xml:space="preserve"> </v>
      </c>
      <c r="C14" s="65" t="s">
        <v>191</v>
      </c>
      <c r="D14" s="45"/>
      <c r="E14" s="45"/>
      <c r="F14" s="45"/>
      <c r="G14" s="61"/>
      <c r="H14" s="68"/>
      <c r="I14" s="66"/>
      <c r="J14" s="66"/>
      <c r="K14" s="66"/>
      <c r="L14" s="116">
        <f t="shared" ref="L14:L51" si="1">ROUND(((K14-H14-(J14-I14))*24),2)</f>
        <v>0</v>
      </c>
      <c r="M14" s="68" t="s">
        <v>190</v>
      </c>
    </row>
    <row r="15" spans="1:13" x14ac:dyDescent="0.2">
      <c r="A15" s="64" t="s">
        <v>28</v>
      </c>
      <c r="B15" s="225" t="str">
        <f t="shared" si="0"/>
        <v xml:space="preserve"> </v>
      </c>
      <c r="C15" s="65" t="s">
        <v>162</v>
      </c>
      <c r="D15" s="45"/>
      <c r="E15" s="45"/>
      <c r="F15" s="45"/>
      <c r="G15" s="61"/>
      <c r="H15" s="68"/>
      <c r="I15" s="66"/>
      <c r="J15" s="66"/>
      <c r="K15" s="66"/>
      <c r="L15" s="116">
        <f t="shared" si="1"/>
        <v>0</v>
      </c>
      <c r="M15" s="68" t="s">
        <v>160</v>
      </c>
    </row>
    <row r="16" spans="1:13" x14ac:dyDescent="0.2">
      <c r="A16" s="64" t="s">
        <v>29</v>
      </c>
      <c r="B16" s="225" t="str">
        <f t="shared" si="0"/>
        <v xml:space="preserve"> </v>
      </c>
      <c r="C16" s="65" t="s">
        <v>163</v>
      </c>
      <c r="D16" s="45"/>
      <c r="E16" s="45"/>
      <c r="F16" s="45"/>
      <c r="G16" s="61"/>
      <c r="H16" s="68"/>
      <c r="I16" s="66"/>
      <c r="J16" s="66"/>
      <c r="K16" s="66"/>
      <c r="L16" s="116">
        <f t="shared" si="1"/>
        <v>0</v>
      </c>
      <c r="M16" s="68" t="s">
        <v>161</v>
      </c>
    </row>
    <row r="17" spans="1:13" x14ac:dyDescent="0.2">
      <c r="A17" s="64" t="s">
        <v>30</v>
      </c>
      <c r="B17" s="225">
        <f t="shared" si="0"/>
        <v>43525</v>
      </c>
      <c r="C17" s="45"/>
      <c r="D17" s="45"/>
      <c r="E17" s="45"/>
      <c r="F17" s="45"/>
      <c r="G17" s="61"/>
      <c r="H17" s="68"/>
      <c r="I17" s="66"/>
      <c r="J17" s="66"/>
      <c r="K17" s="66"/>
      <c r="L17" s="116">
        <f t="shared" si="1"/>
        <v>0</v>
      </c>
      <c r="M17" s="67"/>
    </row>
    <row r="18" spans="1:13" ht="15" thickBot="1" x14ac:dyDescent="0.25">
      <c r="A18" s="69" t="s">
        <v>31</v>
      </c>
      <c r="B18" s="224">
        <f>IF(B19=" "," ",IF(DAY(B19)=1," ",B19-1))</f>
        <v>43526</v>
      </c>
      <c r="C18" s="70"/>
      <c r="D18" s="70"/>
      <c r="E18" s="70"/>
      <c r="F18" s="70"/>
      <c r="G18" s="71"/>
      <c r="H18" s="72"/>
      <c r="I18" s="73"/>
      <c r="J18" s="73"/>
      <c r="K18" s="73"/>
      <c r="L18" s="117">
        <f t="shared" si="1"/>
        <v>0</v>
      </c>
      <c r="M18" s="67"/>
    </row>
    <row r="19" spans="1:13" ht="15" thickBot="1" x14ac:dyDescent="0.25">
      <c r="A19" s="69" t="s">
        <v>32</v>
      </c>
      <c r="B19" s="224">
        <f>IF(B21=" "," ",IF(DAY(B21)=1," ",B21-1))</f>
        <v>43527</v>
      </c>
      <c r="C19" s="70"/>
      <c r="D19" s="70"/>
      <c r="E19" s="70"/>
      <c r="F19" s="70"/>
      <c r="G19" s="71"/>
      <c r="H19" s="177"/>
      <c r="I19" s="75"/>
      <c r="J19" s="75"/>
      <c r="K19" s="75"/>
      <c r="L19" s="178">
        <f t="shared" si="1"/>
        <v>0</v>
      </c>
      <c r="M19" s="76" t="s">
        <v>73</v>
      </c>
    </row>
    <row r="20" spans="1:13" ht="15" thickBot="1" x14ac:dyDescent="0.25">
      <c r="A20" s="77"/>
      <c r="B20" s="78"/>
      <c r="C20" s="79"/>
      <c r="D20" s="79"/>
      <c r="E20" s="79"/>
      <c r="F20" s="79"/>
      <c r="G20" s="80"/>
      <c r="H20" s="82"/>
      <c r="I20" s="82"/>
      <c r="J20" s="82"/>
      <c r="K20" s="285" t="s">
        <v>174</v>
      </c>
      <c r="L20" s="118">
        <f>SUM(L13:L19)</f>
        <v>0</v>
      </c>
      <c r="M20" s="120">
        <f>H4</f>
        <v>0</v>
      </c>
    </row>
    <row r="21" spans="1:13" x14ac:dyDescent="0.2">
      <c r="A21" s="64" t="s">
        <v>26</v>
      </c>
      <c r="B21" s="225">
        <f t="shared" ref="B21:B26" si="2">B22-1</f>
        <v>43528</v>
      </c>
      <c r="C21" s="45"/>
      <c r="D21" s="45"/>
      <c r="E21" s="45"/>
      <c r="F21" s="45"/>
      <c r="G21" s="61"/>
      <c r="H21" s="68"/>
      <c r="I21" s="66"/>
      <c r="J21" s="66"/>
      <c r="K21" s="66"/>
      <c r="L21" s="116">
        <f t="shared" si="1"/>
        <v>0</v>
      </c>
      <c r="M21" s="83"/>
    </row>
    <row r="22" spans="1:13" x14ac:dyDescent="0.2">
      <c r="A22" s="64" t="s">
        <v>27</v>
      </c>
      <c r="B22" s="225">
        <f t="shared" si="2"/>
        <v>43529</v>
      </c>
      <c r="C22" s="45"/>
      <c r="D22" s="45" t="s">
        <v>17</v>
      </c>
      <c r="E22" s="45"/>
      <c r="F22" s="45"/>
      <c r="G22" s="61"/>
      <c r="H22" s="68"/>
      <c r="I22" s="66"/>
      <c r="J22" s="66"/>
      <c r="K22" s="66"/>
      <c r="L22" s="116">
        <f t="shared" si="1"/>
        <v>0</v>
      </c>
      <c r="M22" s="67"/>
    </row>
    <row r="23" spans="1:13" x14ac:dyDescent="0.2">
      <c r="A23" s="64" t="s">
        <v>28</v>
      </c>
      <c r="B23" s="225">
        <f t="shared" si="2"/>
        <v>43530</v>
      </c>
      <c r="C23" s="45"/>
      <c r="D23" s="45"/>
      <c r="E23" s="45"/>
      <c r="F23" s="45"/>
      <c r="G23" s="61"/>
      <c r="H23" s="68"/>
      <c r="I23" s="66"/>
      <c r="J23" s="66"/>
      <c r="K23" s="66"/>
      <c r="L23" s="116">
        <f t="shared" si="1"/>
        <v>0</v>
      </c>
      <c r="M23" s="67"/>
    </row>
    <row r="24" spans="1:13" x14ac:dyDescent="0.2">
      <c r="A24" s="64" t="s">
        <v>29</v>
      </c>
      <c r="B24" s="225">
        <f t="shared" si="2"/>
        <v>43531</v>
      </c>
      <c r="C24" s="45"/>
      <c r="D24" s="45"/>
      <c r="E24" s="45"/>
      <c r="F24" s="45"/>
      <c r="G24" s="61"/>
      <c r="H24" s="68"/>
      <c r="I24" s="66"/>
      <c r="J24" s="66"/>
      <c r="K24" s="66"/>
      <c r="L24" s="116">
        <f t="shared" si="1"/>
        <v>0</v>
      </c>
      <c r="M24" s="67"/>
    </row>
    <row r="25" spans="1:13" x14ac:dyDescent="0.2">
      <c r="A25" s="64" t="s">
        <v>30</v>
      </c>
      <c r="B25" s="225">
        <f t="shared" si="2"/>
        <v>43532</v>
      </c>
      <c r="C25" s="45"/>
      <c r="D25" s="45"/>
      <c r="E25" s="45"/>
      <c r="F25" s="45"/>
      <c r="G25" s="61"/>
      <c r="H25" s="68"/>
      <c r="I25" s="66"/>
      <c r="J25" s="66"/>
      <c r="K25" s="66"/>
      <c r="L25" s="116">
        <f t="shared" si="1"/>
        <v>0</v>
      </c>
      <c r="M25" s="67"/>
    </row>
    <row r="26" spans="1:13" ht="15" thickBot="1" x14ac:dyDescent="0.25">
      <c r="A26" s="69" t="s">
        <v>31</v>
      </c>
      <c r="B26" s="224">
        <f t="shared" si="2"/>
        <v>43533</v>
      </c>
      <c r="C26" s="70"/>
      <c r="D26" s="70"/>
      <c r="E26" s="70"/>
      <c r="F26" s="70"/>
      <c r="G26" s="71"/>
      <c r="H26" s="72"/>
      <c r="I26" s="73"/>
      <c r="J26" s="73"/>
      <c r="K26" s="73"/>
      <c r="L26" s="117">
        <f t="shared" si="1"/>
        <v>0</v>
      </c>
      <c r="M26" s="67"/>
    </row>
    <row r="27" spans="1:13" ht="15" thickBot="1" x14ac:dyDescent="0.25">
      <c r="A27" s="69" t="s">
        <v>32</v>
      </c>
      <c r="B27" s="224">
        <f>B29-1</f>
        <v>43534</v>
      </c>
      <c r="C27" s="70"/>
      <c r="D27" s="70"/>
      <c r="E27" s="70"/>
      <c r="F27" s="70"/>
      <c r="G27" s="71"/>
      <c r="H27" s="177"/>
      <c r="I27" s="75"/>
      <c r="J27" s="75"/>
      <c r="K27" s="75"/>
      <c r="L27" s="178">
        <f t="shared" si="1"/>
        <v>0</v>
      </c>
      <c r="M27" s="76" t="s">
        <v>73</v>
      </c>
    </row>
    <row r="28" spans="1:13" ht="15" thickBot="1" x14ac:dyDescent="0.25">
      <c r="A28" s="77"/>
      <c r="B28" s="78"/>
      <c r="C28" s="79"/>
      <c r="D28" s="79"/>
      <c r="E28" s="79"/>
      <c r="F28" s="79"/>
      <c r="G28" s="80"/>
      <c r="H28" s="81"/>
      <c r="I28" s="82"/>
      <c r="J28" s="82"/>
      <c r="K28" s="285" t="s">
        <v>174</v>
      </c>
      <c r="L28" s="118">
        <f>SUM(L21:L27)</f>
        <v>0</v>
      </c>
      <c r="M28" s="120">
        <f>H4</f>
        <v>0</v>
      </c>
    </row>
    <row r="29" spans="1:13" x14ac:dyDescent="0.2">
      <c r="A29" s="64" t="s">
        <v>26</v>
      </c>
      <c r="B29" s="225">
        <f t="shared" ref="B29:B34" si="3">B30-1</f>
        <v>43535</v>
      </c>
      <c r="C29" s="45"/>
      <c r="D29" s="45"/>
      <c r="E29" s="45"/>
      <c r="F29" s="45"/>
      <c r="G29" s="61" t="s">
        <v>17</v>
      </c>
      <c r="H29" s="68"/>
      <c r="I29" s="66"/>
      <c r="J29" s="66"/>
      <c r="K29" s="66"/>
      <c r="L29" s="116">
        <f t="shared" si="1"/>
        <v>0</v>
      </c>
      <c r="M29" s="83"/>
    </row>
    <row r="30" spans="1:13" x14ac:dyDescent="0.2">
      <c r="A30" s="64" t="s">
        <v>27</v>
      </c>
      <c r="B30" s="225">
        <f t="shared" si="3"/>
        <v>43536</v>
      </c>
      <c r="C30" s="45"/>
      <c r="D30" s="45"/>
      <c r="E30" s="45"/>
      <c r="F30" s="45"/>
      <c r="G30" s="61"/>
      <c r="H30" s="68"/>
      <c r="I30" s="66"/>
      <c r="J30" s="66"/>
      <c r="K30" s="66"/>
      <c r="L30" s="116">
        <f t="shared" si="1"/>
        <v>0</v>
      </c>
      <c r="M30" s="67"/>
    </row>
    <row r="31" spans="1:13" x14ac:dyDescent="0.2">
      <c r="A31" s="64" t="s">
        <v>28</v>
      </c>
      <c r="B31" s="225">
        <f t="shared" si="3"/>
        <v>43537</v>
      </c>
      <c r="C31" s="45"/>
      <c r="D31" s="45"/>
      <c r="E31" s="45"/>
      <c r="F31" s="45"/>
      <c r="G31" s="61"/>
      <c r="H31" s="68"/>
      <c r="I31" s="66"/>
      <c r="J31" s="66"/>
      <c r="K31" s="66"/>
      <c r="L31" s="116">
        <f t="shared" si="1"/>
        <v>0</v>
      </c>
      <c r="M31" s="67"/>
    </row>
    <row r="32" spans="1:13" x14ac:dyDescent="0.2">
      <c r="A32" s="64" t="s">
        <v>29</v>
      </c>
      <c r="B32" s="225">
        <f t="shared" si="3"/>
        <v>43538</v>
      </c>
      <c r="C32" s="45"/>
      <c r="D32" s="45"/>
      <c r="E32" s="45"/>
      <c r="F32" s="45"/>
      <c r="G32" s="61"/>
      <c r="H32" s="68"/>
      <c r="I32" s="66"/>
      <c r="J32" s="66"/>
      <c r="K32" s="66"/>
      <c r="L32" s="116">
        <f t="shared" si="1"/>
        <v>0</v>
      </c>
      <c r="M32" s="67"/>
    </row>
    <row r="33" spans="1:13" x14ac:dyDescent="0.2">
      <c r="A33" s="64" t="s">
        <v>30</v>
      </c>
      <c r="B33" s="225">
        <f t="shared" si="3"/>
        <v>43539</v>
      </c>
      <c r="C33" s="45"/>
      <c r="D33" s="45"/>
      <c r="E33" s="45"/>
      <c r="F33" s="45"/>
      <c r="G33" s="61"/>
      <c r="H33" s="68"/>
      <c r="I33" s="66"/>
      <c r="J33" s="66"/>
      <c r="K33" s="66"/>
      <c r="L33" s="116">
        <f t="shared" si="1"/>
        <v>0</v>
      </c>
      <c r="M33" s="67"/>
    </row>
    <row r="34" spans="1:13" ht="15" thickBot="1" x14ac:dyDescent="0.25">
      <c r="A34" s="69" t="s">
        <v>31</v>
      </c>
      <c r="B34" s="224">
        <f t="shared" si="3"/>
        <v>43540</v>
      </c>
      <c r="C34" s="70"/>
      <c r="D34" s="70"/>
      <c r="E34" s="70"/>
      <c r="F34" s="70"/>
      <c r="G34" s="71"/>
      <c r="H34" s="72"/>
      <c r="I34" s="73"/>
      <c r="J34" s="73"/>
      <c r="K34" s="73"/>
      <c r="L34" s="117">
        <f t="shared" si="1"/>
        <v>0</v>
      </c>
      <c r="M34" s="67"/>
    </row>
    <row r="35" spans="1:13" ht="15" thickBot="1" x14ac:dyDescent="0.25">
      <c r="A35" s="69" t="s">
        <v>32</v>
      </c>
      <c r="B35" s="224">
        <f>B37-1</f>
        <v>43541</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2"/>
      <c r="I36" s="82"/>
      <c r="J36" s="82"/>
      <c r="K36" s="285" t="s">
        <v>174</v>
      </c>
      <c r="L36" s="118">
        <f>SUM(L29:L35)</f>
        <v>0</v>
      </c>
      <c r="M36" s="120">
        <f>H4</f>
        <v>0</v>
      </c>
    </row>
    <row r="37" spans="1:13" x14ac:dyDescent="0.2">
      <c r="A37" s="64" t="s">
        <v>26</v>
      </c>
      <c r="B37" s="225">
        <f t="shared" ref="B37:B42" si="4">B38-1</f>
        <v>43542</v>
      </c>
      <c r="C37" s="45"/>
      <c r="D37" s="45"/>
      <c r="E37" s="45"/>
      <c r="F37" s="45"/>
      <c r="G37" s="61"/>
      <c r="H37" s="68"/>
      <c r="I37" s="66"/>
      <c r="J37" s="66"/>
      <c r="K37" s="66"/>
      <c r="L37" s="116">
        <f t="shared" si="1"/>
        <v>0</v>
      </c>
      <c r="M37" s="83"/>
    </row>
    <row r="38" spans="1:13" x14ac:dyDescent="0.2">
      <c r="A38" s="64" t="s">
        <v>27</v>
      </c>
      <c r="B38" s="225">
        <f t="shared" si="4"/>
        <v>43543</v>
      </c>
      <c r="C38" s="45"/>
      <c r="D38" s="45"/>
      <c r="E38" s="45"/>
      <c r="F38" s="45"/>
      <c r="G38" s="61"/>
      <c r="H38" s="68"/>
      <c r="I38" s="66"/>
      <c r="J38" s="66"/>
      <c r="K38" s="66"/>
      <c r="L38" s="116">
        <f t="shared" si="1"/>
        <v>0</v>
      </c>
      <c r="M38" s="67"/>
    </row>
    <row r="39" spans="1:13" x14ac:dyDescent="0.2">
      <c r="A39" s="64" t="s">
        <v>28</v>
      </c>
      <c r="B39" s="225">
        <f t="shared" si="4"/>
        <v>43544</v>
      </c>
      <c r="C39" s="45"/>
      <c r="D39" s="45"/>
      <c r="E39" s="45"/>
      <c r="F39" s="45"/>
      <c r="G39" s="61"/>
      <c r="H39" s="68"/>
      <c r="I39" s="66"/>
      <c r="J39" s="66"/>
      <c r="K39" s="66"/>
      <c r="L39" s="116">
        <f t="shared" si="1"/>
        <v>0</v>
      </c>
      <c r="M39" s="67"/>
    </row>
    <row r="40" spans="1:13" x14ac:dyDescent="0.2">
      <c r="A40" s="64" t="s">
        <v>29</v>
      </c>
      <c r="B40" s="225">
        <f t="shared" si="4"/>
        <v>43545</v>
      </c>
      <c r="C40" s="45"/>
      <c r="D40" s="45"/>
      <c r="E40" s="45"/>
      <c r="F40" s="45"/>
      <c r="G40" s="61"/>
      <c r="H40" s="68"/>
      <c r="I40" s="66"/>
      <c r="J40" s="66"/>
      <c r="K40" s="66"/>
      <c r="L40" s="116">
        <f t="shared" si="1"/>
        <v>0</v>
      </c>
      <c r="M40" s="67"/>
    </row>
    <row r="41" spans="1:13" x14ac:dyDescent="0.2">
      <c r="A41" s="130" t="s">
        <v>30</v>
      </c>
      <c r="B41" s="223">
        <f t="shared" si="4"/>
        <v>43546</v>
      </c>
      <c r="C41" s="131"/>
      <c r="D41" s="131" t="s">
        <v>17</v>
      </c>
      <c r="E41" s="131"/>
      <c r="F41" s="131"/>
      <c r="G41" s="132"/>
      <c r="H41" s="133"/>
      <c r="I41" s="134"/>
      <c r="J41" s="134"/>
      <c r="K41" s="134"/>
      <c r="L41" s="145">
        <f t="shared" si="1"/>
        <v>0</v>
      </c>
      <c r="M41" s="92"/>
    </row>
    <row r="42" spans="1:13" ht="15" thickBot="1" x14ac:dyDescent="0.25">
      <c r="A42" s="69" t="s">
        <v>31</v>
      </c>
      <c r="B42" s="224">
        <f t="shared" si="4"/>
        <v>43547</v>
      </c>
      <c r="C42" s="70"/>
      <c r="D42" s="70"/>
      <c r="E42" s="70"/>
      <c r="F42" s="70"/>
      <c r="G42" s="71"/>
      <c r="H42" s="72"/>
      <c r="I42" s="73"/>
      <c r="J42" s="73"/>
      <c r="K42" s="73"/>
      <c r="L42" s="117">
        <f t="shared" si="1"/>
        <v>0</v>
      </c>
      <c r="M42" s="67"/>
    </row>
    <row r="43" spans="1:13" ht="15" thickBot="1" x14ac:dyDescent="0.25">
      <c r="A43" s="69" t="s">
        <v>32</v>
      </c>
      <c r="B43" s="224">
        <f>B45-1</f>
        <v>43548</v>
      </c>
      <c r="C43" s="70"/>
      <c r="D43" s="70"/>
      <c r="E43" s="70"/>
      <c r="F43" s="70"/>
      <c r="G43" s="71"/>
      <c r="H43" s="72"/>
      <c r="I43" s="73"/>
      <c r="J43" s="73"/>
      <c r="K43" s="73"/>
      <c r="L43" s="117">
        <f t="shared" si="1"/>
        <v>0</v>
      </c>
      <c r="M43" s="176" t="s">
        <v>73</v>
      </c>
    </row>
    <row r="44" spans="1:13" ht="15" thickBot="1" x14ac:dyDescent="0.25">
      <c r="A44" s="77"/>
      <c r="B44" s="78"/>
      <c r="C44" s="79"/>
      <c r="D44" s="79"/>
      <c r="E44" s="79"/>
      <c r="F44" s="79"/>
      <c r="G44" s="80"/>
      <c r="H44" s="81"/>
      <c r="I44" s="82"/>
      <c r="J44" s="82"/>
      <c r="K44" s="285" t="s">
        <v>174</v>
      </c>
      <c r="L44" s="118">
        <f>SUM(L37:L43)</f>
        <v>0</v>
      </c>
      <c r="M44" s="120">
        <f>H4</f>
        <v>0</v>
      </c>
    </row>
    <row r="45" spans="1:13" x14ac:dyDescent="0.2">
      <c r="A45" s="64" t="s">
        <v>26</v>
      </c>
      <c r="B45" s="225">
        <f>IF(B46=" ",IF(WEEKDAY(TABLE!$A$14)=TABLE!$B$13,TABLE!$A$14," "),B46-1)</f>
        <v>43549</v>
      </c>
      <c r="C45" s="65"/>
      <c r="D45" s="45"/>
      <c r="E45" s="45"/>
      <c r="F45" s="45"/>
      <c r="G45" s="61"/>
      <c r="H45" s="68"/>
      <c r="I45" s="66"/>
      <c r="J45" s="66"/>
      <c r="K45" s="66"/>
      <c r="L45" s="145">
        <f t="shared" si="1"/>
        <v>0</v>
      </c>
      <c r="M45" s="83"/>
    </row>
    <row r="46" spans="1:13" x14ac:dyDescent="0.2">
      <c r="A46" s="64" t="s">
        <v>27</v>
      </c>
      <c r="B46" s="225">
        <f>IF(B47=" ",IF(WEEKDAY(TABLE!$A$14)=TABLE!$B$14,TABLE!$A$14," "),B47-1)</f>
        <v>43550</v>
      </c>
      <c r="C46" s="65"/>
      <c r="D46" s="45"/>
      <c r="E46" s="45"/>
      <c r="F46" s="45"/>
      <c r="G46" s="61"/>
      <c r="H46" s="68"/>
      <c r="I46" s="66"/>
      <c r="J46" s="66"/>
      <c r="K46" s="66"/>
      <c r="L46" s="145">
        <f>ROUND(((K46-H46-(J46-I46))*24),2)</f>
        <v>0</v>
      </c>
      <c r="M46" s="83"/>
    </row>
    <row r="47" spans="1:13" x14ac:dyDescent="0.2">
      <c r="A47" s="64" t="s">
        <v>28</v>
      </c>
      <c r="B47" s="225">
        <f>IF(B48=" ",IF(WEEKDAY(TABLE!$A$14)=TABLE!$B$15,TABLE!$A$14," "),B48-1)</f>
        <v>43551</v>
      </c>
      <c r="C47" s="65"/>
      <c r="D47" s="45"/>
      <c r="E47" s="45"/>
      <c r="F47" s="45"/>
      <c r="G47" s="61"/>
      <c r="H47" s="68"/>
      <c r="I47" s="66"/>
      <c r="J47" s="66"/>
      <c r="K47" s="66"/>
      <c r="L47" s="145">
        <f t="shared" si="1"/>
        <v>0</v>
      </c>
      <c r="M47" s="83"/>
    </row>
    <row r="48" spans="1:13" x14ac:dyDescent="0.2">
      <c r="A48" s="64" t="s">
        <v>29</v>
      </c>
      <c r="B48" s="225">
        <f>IF(B49=" ",IF(WEEKDAY(TABLE!$A$14)=TABLE!$B$16,TABLE!$A$14," "),B49-1)</f>
        <v>43552</v>
      </c>
      <c r="C48" s="65"/>
      <c r="D48" s="45"/>
      <c r="E48" s="45"/>
      <c r="F48" s="45"/>
      <c r="G48" s="61"/>
      <c r="H48" s="68"/>
      <c r="I48" s="66"/>
      <c r="J48" s="66"/>
      <c r="K48" s="66"/>
      <c r="L48" s="145">
        <f t="shared" si="1"/>
        <v>0</v>
      </c>
      <c r="M48" s="83"/>
    </row>
    <row r="49" spans="1:13" x14ac:dyDescent="0.2">
      <c r="A49" s="130" t="s">
        <v>30</v>
      </c>
      <c r="B49" s="225">
        <f>IF(B50=" ",IF(WEEKDAY(TABLE!$A$14)=TABLE!$B$17,TABLE!$A$14," "),B50-1)</f>
        <v>43553</v>
      </c>
      <c r="C49" s="324"/>
      <c r="D49" s="131"/>
      <c r="E49" s="131"/>
      <c r="F49" s="131"/>
      <c r="G49" s="132"/>
      <c r="H49" s="133"/>
      <c r="I49" s="134"/>
      <c r="J49" s="134"/>
      <c r="K49" s="134"/>
      <c r="L49" s="145">
        <f t="shared" si="1"/>
        <v>0</v>
      </c>
      <c r="M49" s="83"/>
    </row>
    <row r="50" spans="1:13" ht="15" thickBot="1" x14ac:dyDescent="0.25">
      <c r="A50" s="69" t="s">
        <v>31</v>
      </c>
      <c r="B50" s="224">
        <f>IF(B51=" ",IF(WEEKDAY(TABLE!$A$14)=TABLE!$B$18,TABLE!$A$14," "),B51-1)</f>
        <v>43554</v>
      </c>
      <c r="C50" s="70"/>
      <c r="D50" s="70"/>
      <c r="E50" s="70"/>
      <c r="F50" s="70"/>
      <c r="G50" s="71"/>
      <c r="H50" s="72"/>
      <c r="I50" s="73"/>
      <c r="J50" s="73"/>
      <c r="K50" s="73"/>
      <c r="L50" s="117">
        <f t="shared" si="1"/>
        <v>0</v>
      </c>
      <c r="M50" s="84"/>
    </row>
    <row r="51" spans="1:13" ht="15" thickBot="1" x14ac:dyDescent="0.25">
      <c r="A51" s="69" t="s">
        <v>32</v>
      </c>
      <c r="B51" s="224">
        <f>IF(WEEKDAY(TABLE!$A$14)=TABLE!$B$19,TABLE!$A$14," ")</f>
        <v>43555</v>
      </c>
      <c r="C51" s="70"/>
      <c r="D51" s="70"/>
      <c r="E51" s="70"/>
      <c r="F51" s="70"/>
      <c r="G51" s="71"/>
      <c r="H51" s="72"/>
      <c r="I51" s="73"/>
      <c r="J51" s="73"/>
      <c r="K51" s="73"/>
      <c r="L51" s="117">
        <f t="shared" si="1"/>
        <v>0</v>
      </c>
      <c r="M51" s="176" t="s">
        <v>73</v>
      </c>
    </row>
    <row r="52" spans="1:13" ht="15" thickBot="1" x14ac:dyDescent="0.25">
      <c r="A52" s="85"/>
      <c r="B52" s="86"/>
      <c r="C52" s="453" t="s">
        <v>33</v>
      </c>
      <c r="D52" s="454"/>
      <c r="E52" s="454"/>
      <c r="F52" s="455"/>
      <c r="G52" s="152"/>
      <c r="H52" s="81"/>
      <c r="I52" s="82"/>
      <c r="J52" s="82"/>
      <c r="K52" s="285" t="s">
        <v>174</v>
      </c>
      <c r="L52" s="270">
        <f>SUM(L45:L51)</f>
        <v>0</v>
      </c>
      <c r="M52" s="120">
        <f>H4</f>
        <v>0</v>
      </c>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9">
        <f>SUM(C17:C51)</f>
        <v>0</v>
      </c>
      <c r="D56" s="229">
        <f>SUM(D17:D51)</f>
        <v>0</v>
      </c>
      <c r="E56" s="229">
        <f>SUM(E17:E51)</f>
        <v>0</v>
      </c>
      <c r="F56" s="229">
        <f>SUM(F17:F51)</f>
        <v>0</v>
      </c>
      <c r="G56" s="229">
        <f>SUM(G17:G51)</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68</v>
      </c>
      <c r="H61" s="111"/>
      <c r="I61" s="111"/>
      <c r="J61" s="112"/>
      <c r="K61" s="111"/>
      <c r="L61" s="107"/>
      <c r="M61" s="113"/>
    </row>
    <row r="62" spans="1:13" x14ac:dyDescent="0.2">
      <c r="A62" s="67" t="s">
        <v>185</v>
      </c>
      <c r="B62" s="107"/>
      <c r="C62" s="108"/>
      <c r="D62" s="108"/>
      <c r="E62" s="108"/>
      <c r="F62" s="108"/>
      <c r="G62" s="110" t="s">
        <v>70</v>
      </c>
      <c r="H62" s="111"/>
      <c r="I62" s="111"/>
      <c r="J62" s="112"/>
      <c r="K62" s="111"/>
      <c r="L62" s="107"/>
      <c r="M62" s="113"/>
    </row>
  </sheetData>
  <mergeCells count="25">
    <mergeCell ref="A6:G7"/>
    <mergeCell ref="H6:M8"/>
    <mergeCell ref="C5:E5"/>
    <mergeCell ref="L1:M1"/>
    <mergeCell ref="L2:M2"/>
    <mergeCell ref="A3:G3"/>
    <mergeCell ref="K3:L3"/>
    <mergeCell ref="A4:G4"/>
    <mergeCell ref="H4:J4"/>
    <mergeCell ref="H3:J3"/>
    <mergeCell ref="A1:C1"/>
    <mergeCell ref="A2:C2"/>
    <mergeCell ref="D1:K1"/>
    <mergeCell ref="D2:K2"/>
    <mergeCell ref="I9:J9"/>
    <mergeCell ref="C52:F52"/>
    <mergeCell ref="A60:B60"/>
    <mergeCell ref="H11:K11"/>
    <mergeCell ref="A53:B53"/>
    <mergeCell ref="A54:B54"/>
    <mergeCell ref="A55:B55"/>
    <mergeCell ref="A56:B56"/>
    <mergeCell ref="A57:B57"/>
    <mergeCell ref="A58:B58"/>
    <mergeCell ref="H53:M58"/>
  </mergeCells>
  <pageMargins left="0.7" right="0.7" top="0.75" bottom="0.75" header="0.3" footer="0.3"/>
  <pageSetup scale="65" orientation="portrait" r:id="rId1"/>
  <ignoredErrors>
    <ignoredError sqref="L44 L36" formula="1"/>
    <ignoredError sqref="L45 L52 L47:L48 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pane ySplit="12" topLeftCell="A13" activePane="bottomLeft" state="frozen"/>
      <selection pane="bottomLeft" sqref="A1:C1"/>
    </sheetView>
  </sheetViews>
  <sheetFormatPr defaultColWidth="8.85546875" defaultRowHeight="14.25" x14ac:dyDescent="0.2"/>
  <cols>
    <col min="1" max="1" width="8.85546875" style="30"/>
    <col min="2" max="2" width="9.85546875" style="30" bestFit="1" customWidth="1"/>
    <col min="3" max="12" width="8.85546875" style="30"/>
    <col min="13" max="13" width="14.28515625" style="30" customWidth="1"/>
    <col min="14" max="16384" width="8.85546875" style="30"/>
  </cols>
  <sheetData>
    <row r="1" spans="1:13" ht="14.4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480">
        <f>Mar!L2+1</f>
        <v>3</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4</v>
      </c>
      <c r="L4" s="266" t="s">
        <v>87</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101</v>
      </c>
      <c r="B6" s="418"/>
      <c r="C6" s="418"/>
      <c r="D6" s="418"/>
      <c r="E6" s="418"/>
      <c r="F6" s="418"/>
      <c r="G6" s="419"/>
      <c r="H6" s="500" t="s">
        <v>100</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476"/>
      <c r="I8" s="476"/>
      <c r="J8" s="476"/>
      <c r="K8" s="476"/>
      <c r="L8" s="476"/>
      <c r="M8" s="477"/>
    </row>
    <row r="9" spans="1:13" x14ac:dyDescent="0.2">
      <c r="A9" s="122" t="s">
        <v>81</v>
      </c>
      <c r="B9" s="123"/>
      <c r="C9" s="267">
        <f>Mar!C57</f>
        <v>0</v>
      </c>
      <c r="D9" s="267">
        <f>Mar!D57</f>
        <v>0</v>
      </c>
      <c r="E9" s="267">
        <f>Mar!E57</f>
        <v>0</v>
      </c>
      <c r="F9" s="267">
        <f>Mar!F57</f>
        <v>0</v>
      </c>
      <c r="G9" s="268">
        <f>Mar!G57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8">
        <v>8</v>
      </c>
      <c r="M12" s="213" t="s">
        <v>132</v>
      </c>
    </row>
    <row r="13" spans="1:13" x14ac:dyDescent="0.2">
      <c r="A13" s="64" t="s">
        <v>26</v>
      </c>
      <c r="B13" s="230">
        <f t="shared" ref="B13:B17" si="0">IF(B14=" "," ",IF(DAY(B14)=1," ",B14-1))</f>
        <v>1</v>
      </c>
      <c r="C13" s="65"/>
      <c r="D13" s="45"/>
      <c r="E13" s="45"/>
      <c r="F13" s="45"/>
      <c r="G13" s="61"/>
      <c r="H13" s="68"/>
      <c r="I13" s="66"/>
      <c r="J13" s="66"/>
      <c r="K13" s="66"/>
      <c r="L13" s="116">
        <f t="shared" ref="L13:L43" si="1">ROUND(((K13-H13-(J13-I13))*24),2)</f>
        <v>0</v>
      </c>
      <c r="M13" s="67"/>
    </row>
    <row r="14" spans="1:13" x14ac:dyDescent="0.2">
      <c r="A14" s="64" t="s">
        <v>27</v>
      </c>
      <c r="B14" s="223">
        <f t="shared" si="0"/>
        <v>2</v>
      </c>
      <c r="C14" s="65"/>
      <c r="D14" s="45"/>
      <c r="E14" s="45"/>
      <c r="F14" s="45"/>
      <c r="G14" s="61"/>
      <c r="H14" s="68"/>
      <c r="I14" s="66"/>
      <c r="J14" s="66"/>
      <c r="K14" s="66"/>
      <c r="L14" s="116">
        <f t="shared" si="1"/>
        <v>0</v>
      </c>
      <c r="M14" s="67"/>
    </row>
    <row r="15" spans="1:13" x14ac:dyDescent="0.2">
      <c r="A15" s="64" t="s">
        <v>28</v>
      </c>
      <c r="B15" s="225">
        <f t="shared" si="0"/>
        <v>3</v>
      </c>
      <c r="C15" s="65"/>
      <c r="D15" s="45"/>
      <c r="E15" s="45"/>
      <c r="F15" s="45"/>
      <c r="G15" s="61"/>
      <c r="H15" s="68"/>
      <c r="I15" s="66"/>
      <c r="J15" s="66"/>
      <c r="K15" s="66"/>
      <c r="L15" s="116">
        <f t="shared" si="1"/>
        <v>0</v>
      </c>
      <c r="M15" s="67"/>
    </row>
    <row r="16" spans="1:13" x14ac:dyDescent="0.2">
      <c r="A16" s="64" t="s">
        <v>29</v>
      </c>
      <c r="B16" s="225">
        <f t="shared" si="0"/>
        <v>4</v>
      </c>
      <c r="C16" s="65"/>
      <c r="D16" s="45"/>
      <c r="E16" s="45"/>
      <c r="F16" s="45"/>
      <c r="G16" s="61"/>
      <c r="H16" s="68"/>
      <c r="I16" s="66"/>
      <c r="J16" s="66"/>
      <c r="K16" s="66"/>
      <c r="L16" s="116">
        <f t="shared" si="1"/>
        <v>0</v>
      </c>
      <c r="M16" s="67"/>
    </row>
    <row r="17" spans="1:13" x14ac:dyDescent="0.2">
      <c r="A17" s="64" t="s">
        <v>30</v>
      </c>
      <c r="B17" s="223">
        <f t="shared" si="0"/>
        <v>5</v>
      </c>
      <c r="C17" s="65"/>
      <c r="D17" s="131"/>
      <c r="E17" s="131"/>
      <c r="F17" s="131"/>
      <c r="G17" s="132"/>
      <c r="H17" s="133"/>
      <c r="I17" s="134"/>
      <c r="J17" s="134"/>
      <c r="K17" s="134"/>
      <c r="L17" s="116">
        <f t="shared" si="1"/>
        <v>0</v>
      </c>
      <c r="M17" s="67"/>
    </row>
    <row r="18" spans="1:13" ht="15" thickBot="1" x14ac:dyDescent="0.25">
      <c r="A18" s="69" t="s">
        <v>31</v>
      </c>
      <c r="B18" s="224">
        <f>IF(B19=" "," ",IF(DAY(B19)=1," ",B19-1))</f>
        <v>6</v>
      </c>
      <c r="C18" s="70"/>
      <c r="D18" s="70"/>
      <c r="E18" s="70"/>
      <c r="F18" s="70"/>
      <c r="G18" s="71"/>
      <c r="H18" s="72"/>
      <c r="I18" s="73"/>
      <c r="J18" s="73"/>
      <c r="K18" s="73"/>
      <c r="L18" s="117">
        <f t="shared" si="1"/>
        <v>0</v>
      </c>
      <c r="M18" s="67"/>
    </row>
    <row r="19" spans="1:13" ht="15" thickBot="1" x14ac:dyDescent="0.25">
      <c r="A19" s="69" t="s">
        <v>32</v>
      </c>
      <c r="B19" s="224">
        <f>IF(B21=" "," ",IF(DAY(B21)=1," ",B21-1))</f>
        <v>7</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2"/>
      <c r="I20" s="82"/>
      <c r="J20" s="82"/>
      <c r="K20" s="285" t="s">
        <v>174</v>
      </c>
      <c r="L20" s="118">
        <f>SUM(L13:L19)</f>
        <v>0</v>
      </c>
      <c r="M20" s="120">
        <f>H4</f>
        <v>0</v>
      </c>
    </row>
    <row r="21" spans="1:13" x14ac:dyDescent="0.2">
      <c r="A21" s="64" t="s">
        <v>26</v>
      </c>
      <c r="B21" s="225">
        <f t="shared" ref="B21:B26" si="2">B22-1</f>
        <v>8</v>
      </c>
      <c r="C21" s="45"/>
      <c r="D21" s="45"/>
      <c r="E21" s="45"/>
      <c r="F21" s="45"/>
      <c r="G21" s="61"/>
      <c r="H21" s="68"/>
      <c r="I21" s="66"/>
      <c r="J21" s="66"/>
      <c r="K21" s="66"/>
      <c r="L21" s="116">
        <f t="shared" si="1"/>
        <v>0</v>
      </c>
      <c r="M21" s="83"/>
    </row>
    <row r="22" spans="1:13" x14ac:dyDescent="0.2">
      <c r="A22" s="64" t="s">
        <v>27</v>
      </c>
      <c r="B22" s="225">
        <f t="shared" si="2"/>
        <v>9</v>
      </c>
      <c r="C22" s="45"/>
      <c r="D22" s="45" t="s">
        <v>17</v>
      </c>
      <c r="E22" s="45"/>
      <c r="F22" s="45"/>
      <c r="G22" s="61"/>
      <c r="H22" s="68"/>
      <c r="I22" s="66"/>
      <c r="J22" s="66"/>
      <c r="K22" s="66"/>
      <c r="L22" s="116">
        <f t="shared" si="1"/>
        <v>0</v>
      </c>
      <c r="M22" s="67"/>
    </row>
    <row r="23" spans="1:13" x14ac:dyDescent="0.2">
      <c r="A23" s="64" t="s">
        <v>28</v>
      </c>
      <c r="B23" s="225">
        <f t="shared" si="2"/>
        <v>10</v>
      </c>
      <c r="C23" s="45"/>
      <c r="D23" s="45"/>
      <c r="E23" s="45"/>
      <c r="F23" s="45"/>
      <c r="G23" s="61"/>
      <c r="H23" s="68"/>
      <c r="I23" s="66"/>
      <c r="J23" s="66"/>
      <c r="K23" s="66"/>
      <c r="L23" s="116">
        <f t="shared" si="1"/>
        <v>0</v>
      </c>
      <c r="M23" s="67"/>
    </row>
    <row r="24" spans="1:13" x14ac:dyDescent="0.2">
      <c r="A24" s="64" t="s">
        <v>29</v>
      </c>
      <c r="B24" s="225">
        <f t="shared" si="2"/>
        <v>11</v>
      </c>
      <c r="C24" s="45"/>
      <c r="D24" s="45"/>
      <c r="E24" s="45"/>
      <c r="F24" s="45"/>
      <c r="G24" s="61"/>
      <c r="H24" s="68"/>
      <c r="I24" s="66"/>
      <c r="J24" s="66"/>
      <c r="K24" s="66"/>
      <c r="L24" s="116">
        <f t="shared" si="1"/>
        <v>0</v>
      </c>
      <c r="M24" s="67"/>
    </row>
    <row r="25" spans="1:13" x14ac:dyDescent="0.2">
      <c r="A25" s="64" t="s">
        <v>30</v>
      </c>
      <c r="B25" s="225">
        <f t="shared" si="2"/>
        <v>12</v>
      </c>
      <c r="C25" s="45"/>
      <c r="D25" s="45"/>
      <c r="E25" s="45"/>
      <c r="F25" s="45"/>
      <c r="G25" s="61"/>
      <c r="H25" s="68"/>
      <c r="I25" s="66"/>
      <c r="J25" s="66"/>
      <c r="K25" s="66"/>
      <c r="L25" s="116">
        <f t="shared" si="1"/>
        <v>0</v>
      </c>
      <c r="M25" s="67"/>
    </row>
    <row r="26" spans="1:13" ht="15" thickBot="1" x14ac:dyDescent="0.25">
      <c r="A26" s="69" t="s">
        <v>31</v>
      </c>
      <c r="B26" s="224">
        <f t="shared" si="2"/>
        <v>13</v>
      </c>
      <c r="C26" s="70"/>
      <c r="D26" s="70"/>
      <c r="E26" s="70"/>
      <c r="F26" s="70"/>
      <c r="G26" s="71"/>
      <c r="H26" s="72"/>
      <c r="I26" s="73"/>
      <c r="J26" s="73"/>
      <c r="K26" s="73"/>
      <c r="L26" s="117">
        <f t="shared" si="1"/>
        <v>0</v>
      </c>
      <c r="M26" s="67"/>
    </row>
    <row r="27" spans="1:13" ht="15" thickBot="1" x14ac:dyDescent="0.25">
      <c r="A27" s="69" t="s">
        <v>32</v>
      </c>
      <c r="B27" s="224">
        <f>B29-1</f>
        <v>14</v>
      </c>
      <c r="C27" s="70"/>
      <c r="D27" s="70"/>
      <c r="E27" s="70"/>
      <c r="F27" s="70"/>
      <c r="G27" s="71"/>
      <c r="H27" s="72"/>
      <c r="I27" s="73"/>
      <c r="J27" s="73"/>
      <c r="K27" s="73"/>
      <c r="L27" s="117">
        <f t="shared" si="1"/>
        <v>0</v>
      </c>
      <c r="M27" s="76" t="s">
        <v>73</v>
      </c>
    </row>
    <row r="28" spans="1:13" ht="15" thickBot="1" x14ac:dyDescent="0.25">
      <c r="A28" s="77"/>
      <c r="B28" s="78"/>
      <c r="C28" s="79"/>
      <c r="D28" s="79"/>
      <c r="E28" s="79"/>
      <c r="F28" s="79"/>
      <c r="G28" s="80"/>
      <c r="H28" s="82"/>
      <c r="I28" s="82"/>
      <c r="J28" s="82"/>
      <c r="K28" s="285" t="s">
        <v>174</v>
      </c>
      <c r="L28" s="118">
        <f>SUM(L21:L27)</f>
        <v>0</v>
      </c>
      <c r="M28" s="120">
        <f>H4</f>
        <v>0</v>
      </c>
    </row>
    <row r="29" spans="1:13" x14ac:dyDescent="0.2">
      <c r="A29" s="64" t="s">
        <v>26</v>
      </c>
      <c r="B29" s="225">
        <f t="shared" ref="B29:B34" si="3">B30-1</f>
        <v>15</v>
      </c>
      <c r="C29" s="45"/>
      <c r="D29" s="45"/>
      <c r="E29" s="45"/>
      <c r="F29" s="45"/>
      <c r="G29" s="61" t="s">
        <v>17</v>
      </c>
      <c r="H29" s="68"/>
      <c r="I29" s="66"/>
      <c r="J29" s="66"/>
      <c r="K29" s="66"/>
      <c r="L29" s="116">
        <f t="shared" si="1"/>
        <v>0</v>
      </c>
      <c r="M29" s="83"/>
    </row>
    <row r="30" spans="1:13" x14ac:dyDescent="0.2">
      <c r="A30" s="64" t="s">
        <v>27</v>
      </c>
      <c r="B30" s="225">
        <f t="shared" si="3"/>
        <v>16</v>
      </c>
      <c r="C30" s="45"/>
      <c r="D30" s="45"/>
      <c r="E30" s="45"/>
      <c r="F30" s="45"/>
      <c r="G30" s="61"/>
      <c r="H30" s="68"/>
      <c r="I30" s="66"/>
      <c r="J30" s="66"/>
      <c r="K30" s="66"/>
      <c r="L30" s="116">
        <f t="shared" si="1"/>
        <v>0</v>
      </c>
      <c r="M30" s="67"/>
    </row>
    <row r="31" spans="1:13" x14ac:dyDescent="0.2">
      <c r="A31" s="64" t="s">
        <v>28</v>
      </c>
      <c r="B31" s="225">
        <f t="shared" si="3"/>
        <v>17</v>
      </c>
      <c r="C31" s="45"/>
      <c r="D31" s="45"/>
      <c r="E31" s="45"/>
      <c r="F31" s="45"/>
      <c r="G31" s="61"/>
      <c r="H31" s="68"/>
      <c r="I31" s="66"/>
      <c r="J31" s="66"/>
      <c r="K31" s="66"/>
      <c r="L31" s="116">
        <f t="shared" si="1"/>
        <v>0</v>
      </c>
      <c r="M31" s="67"/>
    </row>
    <row r="32" spans="1:13" x14ac:dyDescent="0.2">
      <c r="A32" s="64" t="s">
        <v>29</v>
      </c>
      <c r="B32" s="225">
        <f t="shared" si="3"/>
        <v>18</v>
      </c>
      <c r="C32" s="45"/>
      <c r="D32" s="45"/>
      <c r="E32" s="45"/>
      <c r="F32" s="45"/>
      <c r="G32" s="61"/>
      <c r="H32" s="68"/>
      <c r="I32" s="66"/>
      <c r="J32" s="66"/>
      <c r="K32" s="66"/>
      <c r="L32" s="116">
        <f t="shared" si="1"/>
        <v>0</v>
      </c>
      <c r="M32" s="67"/>
    </row>
    <row r="33" spans="1:13" x14ac:dyDescent="0.2">
      <c r="A33" s="124" t="s">
        <v>30</v>
      </c>
      <c r="B33" s="222">
        <f t="shared" si="3"/>
        <v>19</v>
      </c>
      <c r="C33" s="125"/>
      <c r="D33" s="125"/>
      <c r="E33" s="125"/>
      <c r="F33" s="125"/>
      <c r="G33" s="126" t="s">
        <v>50</v>
      </c>
      <c r="H33" s="127"/>
      <c r="I33" s="128"/>
      <c r="J33" s="128"/>
      <c r="K33" s="128"/>
      <c r="L33" s="144">
        <f t="shared" si="1"/>
        <v>0</v>
      </c>
      <c r="M33" s="129" t="s">
        <v>51</v>
      </c>
    </row>
    <row r="34" spans="1:13" ht="15" thickBot="1" x14ac:dyDescent="0.25">
      <c r="A34" s="69" t="s">
        <v>31</v>
      </c>
      <c r="B34" s="224">
        <f t="shared" si="3"/>
        <v>20</v>
      </c>
      <c r="C34" s="70"/>
      <c r="D34" s="70"/>
      <c r="E34" s="70"/>
      <c r="F34" s="70"/>
      <c r="G34" s="71"/>
      <c r="H34" s="72"/>
      <c r="I34" s="73"/>
      <c r="J34" s="73"/>
      <c r="K34" s="73"/>
      <c r="L34" s="117">
        <f t="shared" si="1"/>
        <v>0</v>
      </c>
      <c r="M34" s="67"/>
    </row>
    <row r="35" spans="1:13" ht="15" thickBot="1" x14ac:dyDescent="0.25">
      <c r="A35" s="69" t="s">
        <v>32</v>
      </c>
      <c r="B35" s="224">
        <f>B37-1</f>
        <v>21</v>
      </c>
      <c r="C35" s="70"/>
      <c r="D35" s="70"/>
      <c r="E35" s="70"/>
      <c r="F35" s="70"/>
      <c r="G35" s="71"/>
      <c r="H35" s="72"/>
      <c r="I35" s="73"/>
      <c r="J35" s="73"/>
      <c r="K35" s="73"/>
      <c r="L35" s="117">
        <f t="shared" si="1"/>
        <v>0</v>
      </c>
      <c r="M35" s="76" t="s">
        <v>73</v>
      </c>
    </row>
    <row r="36" spans="1:13" ht="15" thickBot="1" x14ac:dyDescent="0.25">
      <c r="A36" s="77"/>
      <c r="B36" s="78"/>
      <c r="C36" s="79"/>
      <c r="D36" s="79"/>
      <c r="E36" s="79"/>
      <c r="F36" s="79"/>
      <c r="G36" s="80"/>
      <c r="H36" s="82"/>
      <c r="I36" s="82"/>
      <c r="J36" s="82"/>
      <c r="K36" s="285" t="s">
        <v>174</v>
      </c>
      <c r="L36" s="118">
        <f>SUM(L29:L35)</f>
        <v>0</v>
      </c>
      <c r="M36" s="120">
        <f>H4-D53</f>
        <v>0</v>
      </c>
    </row>
    <row r="37" spans="1:13" x14ac:dyDescent="0.2">
      <c r="A37" s="64" t="s">
        <v>26</v>
      </c>
      <c r="B37" s="225">
        <f t="shared" ref="B37:B42" si="4">B38-1</f>
        <v>22</v>
      </c>
      <c r="C37" s="45"/>
      <c r="D37" s="45"/>
      <c r="E37" s="45"/>
      <c r="F37" s="45"/>
      <c r="G37" s="61"/>
      <c r="H37" s="68"/>
      <c r="I37" s="66"/>
      <c r="J37" s="66"/>
      <c r="K37" s="66"/>
      <c r="L37" s="116">
        <f t="shared" si="1"/>
        <v>0</v>
      </c>
      <c r="M37" s="83"/>
    </row>
    <row r="38" spans="1:13" x14ac:dyDescent="0.2">
      <c r="A38" s="64" t="s">
        <v>27</v>
      </c>
      <c r="B38" s="225">
        <f t="shared" si="4"/>
        <v>23</v>
      </c>
      <c r="C38" s="45"/>
      <c r="D38" s="45"/>
      <c r="E38" s="45"/>
      <c r="F38" s="45"/>
      <c r="G38" s="61"/>
      <c r="H38" s="68"/>
      <c r="I38" s="66"/>
      <c r="J38" s="66"/>
      <c r="K38" s="66"/>
      <c r="L38" s="116">
        <f t="shared" si="1"/>
        <v>0</v>
      </c>
      <c r="M38" s="67"/>
    </row>
    <row r="39" spans="1:13" x14ac:dyDescent="0.2">
      <c r="A39" s="64" t="s">
        <v>28</v>
      </c>
      <c r="B39" s="225">
        <f t="shared" si="4"/>
        <v>24</v>
      </c>
      <c r="C39" s="45"/>
      <c r="D39" s="45"/>
      <c r="E39" s="45"/>
      <c r="F39" s="45"/>
      <c r="G39" s="61"/>
      <c r="H39" s="68"/>
      <c r="I39" s="66"/>
      <c r="J39" s="66"/>
      <c r="K39" s="66"/>
      <c r="L39" s="116">
        <f t="shared" si="1"/>
        <v>0</v>
      </c>
      <c r="M39" s="67"/>
    </row>
    <row r="40" spans="1:13" x14ac:dyDescent="0.2">
      <c r="A40" s="64" t="s">
        <v>29</v>
      </c>
      <c r="B40" s="225">
        <f t="shared" si="4"/>
        <v>25</v>
      </c>
      <c r="C40" s="45"/>
      <c r="D40" s="45"/>
      <c r="E40" s="45"/>
      <c r="F40" s="45"/>
      <c r="G40" s="61"/>
      <c r="H40" s="68"/>
      <c r="I40" s="66"/>
      <c r="J40" s="66"/>
      <c r="K40" s="66"/>
      <c r="L40" s="116">
        <f t="shared" si="1"/>
        <v>0</v>
      </c>
      <c r="M40" s="67"/>
    </row>
    <row r="41" spans="1:13" x14ac:dyDescent="0.2">
      <c r="A41" s="64" t="s">
        <v>30</v>
      </c>
      <c r="B41" s="225">
        <f t="shared" si="4"/>
        <v>26</v>
      </c>
      <c r="C41" s="45"/>
      <c r="D41" s="45" t="s">
        <v>17</v>
      </c>
      <c r="E41" s="45"/>
      <c r="F41" s="45"/>
      <c r="G41" s="61"/>
      <c r="H41" s="68"/>
      <c r="I41" s="66"/>
      <c r="J41" s="66"/>
      <c r="K41" s="66"/>
      <c r="L41" s="116">
        <f t="shared" si="1"/>
        <v>0</v>
      </c>
      <c r="M41" s="67"/>
    </row>
    <row r="42" spans="1:13" ht="15" thickBot="1" x14ac:dyDescent="0.25">
      <c r="A42" s="69" t="s">
        <v>31</v>
      </c>
      <c r="B42" s="224">
        <f t="shared" si="4"/>
        <v>27</v>
      </c>
      <c r="C42" s="70"/>
      <c r="D42" s="70"/>
      <c r="E42" s="70"/>
      <c r="F42" s="70"/>
      <c r="G42" s="71"/>
      <c r="H42" s="72"/>
      <c r="I42" s="73"/>
      <c r="J42" s="73"/>
      <c r="K42" s="73"/>
      <c r="L42" s="117">
        <f t="shared" si="1"/>
        <v>0</v>
      </c>
      <c r="M42" s="67"/>
    </row>
    <row r="43" spans="1:13" ht="15" thickBot="1" x14ac:dyDescent="0.25">
      <c r="A43" s="69" t="s">
        <v>32</v>
      </c>
      <c r="B43" s="224">
        <f>B45-1</f>
        <v>28</v>
      </c>
      <c r="C43" s="70"/>
      <c r="D43" s="70"/>
      <c r="E43" s="70"/>
      <c r="F43" s="70"/>
      <c r="G43" s="71"/>
      <c r="H43" s="72"/>
      <c r="I43" s="73"/>
      <c r="J43" s="73"/>
      <c r="K43" s="73"/>
      <c r="L43" s="117">
        <f t="shared" si="1"/>
        <v>0</v>
      </c>
      <c r="M43" s="76" t="s">
        <v>73</v>
      </c>
    </row>
    <row r="44" spans="1:13" ht="15" thickBot="1" x14ac:dyDescent="0.25">
      <c r="A44" s="77"/>
      <c r="B44" s="78"/>
      <c r="C44" s="79"/>
      <c r="D44" s="79"/>
      <c r="E44" s="79"/>
      <c r="F44" s="79"/>
      <c r="G44" s="80"/>
      <c r="H44" s="82"/>
      <c r="I44" s="82"/>
      <c r="J44" s="82"/>
      <c r="K44" s="285" t="s">
        <v>174</v>
      </c>
      <c r="L44" s="118">
        <f>SUM(L37:L43)</f>
        <v>0</v>
      </c>
      <c r="M44" s="120">
        <f>H4</f>
        <v>0</v>
      </c>
    </row>
    <row r="45" spans="1:13" x14ac:dyDescent="0.2">
      <c r="A45" s="64" t="s">
        <v>26</v>
      </c>
      <c r="B45" s="225">
        <v>29</v>
      </c>
      <c r="C45" s="65" t="s">
        <v>221</v>
      </c>
      <c r="D45" s="45"/>
      <c r="E45" s="45"/>
      <c r="F45" s="45"/>
      <c r="G45" s="61"/>
      <c r="H45" s="68" t="s">
        <v>193</v>
      </c>
      <c r="I45" s="66"/>
      <c r="J45" s="66"/>
      <c r="K45" s="66"/>
      <c r="L45" s="116"/>
      <c r="M45" s="83"/>
    </row>
    <row r="46" spans="1:13" x14ac:dyDescent="0.2">
      <c r="A46" s="64" t="s">
        <v>27</v>
      </c>
      <c r="B46" s="225">
        <f>IF(B47=" ",IF(WEEKDAY(TABLE!$A$15)=TABLE!$B$14,TABLE!$A$15," "),B47-1)</f>
        <v>43585</v>
      </c>
      <c r="C46" s="65" t="s">
        <v>192</v>
      </c>
      <c r="D46" s="45"/>
      <c r="E46" s="45"/>
      <c r="F46" s="45"/>
      <c r="G46" s="61"/>
      <c r="H46" s="68" t="s">
        <v>222</v>
      </c>
      <c r="I46" s="66"/>
      <c r="J46" s="66"/>
      <c r="K46" s="66"/>
      <c r="L46" s="116"/>
      <c r="M46" s="67"/>
    </row>
    <row r="47" spans="1:13" x14ac:dyDescent="0.2">
      <c r="A47" s="64" t="s">
        <v>28</v>
      </c>
      <c r="B47" s="225" t="str">
        <f>IF(B48=" ",IF(WEEKDAY(TABLE!$A$15)=TABLE!$B$15,TABLE!$A$15," "),B48-1)</f>
        <v xml:space="preserve"> </v>
      </c>
      <c r="C47" s="65"/>
      <c r="D47" s="45"/>
      <c r="E47" s="45"/>
      <c r="F47" s="45"/>
      <c r="G47" s="61"/>
      <c r="H47" s="68" t="s">
        <v>131</v>
      </c>
      <c r="I47" s="66"/>
      <c r="J47" s="66"/>
      <c r="K47" s="66"/>
      <c r="L47" s="116"/>
      <c r="M47" s="67"/>
    </row>
    <row r="48" spans="1:13" x14ac:dyDescent="0.2">
      <c r="A48" s="64" t="s">
        <v>29</v>
      </c>
      <c r="B48" s="225" t="str">
        <f>IF(B49=" ",IF(WEEKDAY(TABLE!$A$15)=TABLE!$B$16,TABLE!$A$15," "),B49-1)</f>
        <v xml:space="preserve"> </v>
      </c>
      <c r="C48" s="65"/>
      <c r="D48" s="45"/>
      <c r="E48" s="45"/>
      <c r="F48" s="45"/>
      <c r="G48" s="61"/>
      <c r="H48" s="68"/>
      <c r="I48" s="66"/>
      <c r="J48" s="66"/>
      <c r="K48" s="66"/>
      <c r="L48" s="116"/>
      <c r="M48" s="67"/>
    </row>
    <row r="49" spans="1:13" x14ac:dyDescent="0.2">
      <c r="A49" s="64" t="s">
        <v>30</v>
      </c>
      <c r="B49" s="225" t="str">
        <f>IF(B50=" ",IF(WEEKDAY(TABLE!$A$15)=TABLE!$B$17,TABLE!$A$15," "),B50-1)</f>
        <v xml:space="preserve"> </v>
      </c>
      <c r="C49" s="45"/>
      <c r="D49" s="45"/>
      <c r="E49" s="45"/>
      <c r="F49" s="45"/>
      <c r="G49" s="61"/>
      <c r="H49" s="68"/>
      <c r="I49" s="66"/>
      <c r="J49" s="66"/>
      <c r="K49" s="66"/>
      <c r="L49" s="116"/>
      <c r="M49" s="67"/>
    </row>
    <row r="50" spans="1:13" ht="15" thickBot="1" x14ac:dyDescent="0.25">
      <c r="A50" s="69" t="s">
        <v>31</v>
      </c>
      <c r="B50" s="224" t="str">
        <f>IF(B51=" ",IF(WEEKDAY(TABLE!$A$15)=TABLE!$B$18,TABLE!$A$15," "),B51-1)</f>
        <v xml:space="preserve"> </v>
      </c>
      <c r="C50" s="70"/>
      <c r="D50" s="70"/>
      <c r="E50" s="70"/>
      <c r="F50" s="70"/>
      <c r="G50" s="71"/>
      <c r="H50" s="72"/>
      <c r="I50" s="73"/>
      <c r="J50" s="73"/>
      <c r="K50" s="73"/>
      <c r="L50" s="117"/>
      <c r="M50" s="84"/>
    </row>
    <row r="51" spans="1:13" ht="15" thickBot="1" x14ac:dyDescent="0.25">
      <c r="A51" s="69" t="s">
        <v>32</v>
      </c>
      <c r="B51" s="224" t="str">
        <f>IF(WEEKDAY(TABLE!$A$15)=TABLE!$B$19,TABLE!$A$15," ")</f>
        <v xml:space="preserve"> </v>
      </c>
      <c r="C51" s="70"/>
      <c r="D51" s="70"/>
      <c r="E51" s="70"/>
      <c r="F51" s="70"/>
      <c r="G51" s="71"/>
      <c r="H51" s="72"/>
      <c r="I51" s="73"/>
      <c r="J51" s="73"/>
      <c r="K51" s="73"/>
      <c r="L51" s="219"/>
      <c r="M51" s="76" t="s">
        <v>73</v>
      </c>
    </row>
    <row r="52" spans="1:13" ht="15" thickBot="1" x14ac:dyDescent="0.25">
      <c r="A52" s="85"/>
      <c r="B52" s="86"/>
      <c r="C52" s="453" t="s">
        <v>33</v>
      </c>
      <c r="D52" s="454"/>
      <c r="E52" s="454"/>
      <c r="F52" s="455"/>
      <c r="G52" s="136"/>
      <c r="H52" s="81"/>
      <c r="I52" s="82"/>
      <c r="J52" s="82"/>
      <c r="K52" s="285" t="s">
        <v>174</v>
      </c>
      <c r="L52" s="118"/>
      <c r="M52" s="120"/>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7" t="s">
        <v>76</v>
      </c>
      <c r="B55" s="408"/>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SUM(C13:C46)</f>
        <v>0</v>
      </c>
      <c r="D56" s="226">
        <f>SUM(D13:D46)</f>
        <v>0</v>
      </c>
      <c r="E56" s="226">
        <f>SUM(E13:E46)</f>
        <v>0</v>
      </c>
      <c r="F56" s="226">
        <f>SUM(F13:F46)</f>
        <v>0</v>
      </c>
      <c r="G56" s="226">
        <f>SUM(G13:G46)</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68</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A53:B53"/>
    <mergeCell ref="A54:B54"/>
    <mergeCell ref="A55:B55"/>
    <mergeCell ref="A56:B56"/>
    <mergeCell ref="A57:B57"/>
    <mergeCell ref="A58:B58"/>
    <mergeCell ref="H53:M58"/>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pane ySplit="12" topLeftCell="A13" activePane="bottomLeft" state="frozen"/>
      <selection pane="bottomLeft" sqref="A1:C1"/>
    </sheetView>
  </sheetViews>
  <sheetFormatPr defaultColWidth="8.85546875" defaultRowHeight="14.25" x14ac:dyDescent="0.2"/>
  <cols>
    <col min="1" max="12" width="8.85546875" style="30"/>
    <col min="13" max="13" width="12.85546875" style="30" customWidth="1"/>
    <col min="14" max="16384" width="8.85546875" style="30"/>
  </cols>
  <sheetData>
    <row r="1" spans="1:13" ht="15" customHeight="1" x14ac:dyDescent="0.25">
      <c r="A1" s="494" t="s">
        <v>3</v>
      </c>
      <c r="B1" s="495"/>
      <c r="C1" s="496"/>
      <c r="D1" s="462" t="s">
        <v>4</v>
      </c>
      <c r="E1" s="463"/>
      <c r="F1" s="463"/>
      <c r="G1" s="463"/>
      <c r="H1" s="463"/>
      <c r="I1" s="463"/>
      <c r="J1" s="464"/>
      <c r="K1" s="465"/>
      <c r="L1" s="478" t="s">
        <v>119</v>
      </c>
      <c r="M1" s="479"/>
    </row>
    <row r="2" spans="1:13" ht="15" customHeight="1" thickBot="1" x14ac:dyDescent="0.3">
      <c r="A2" s="497" t="s">
        <v>5</v>
      </c>
      <c r="B2" s="498"/>
      <c r="C2" s="499"/>
      <c r="D2" s="466" t="s">
        <v>6</v>
      </c>
      <c r="E2" s="467"/>
      <c r="F2" s="467"/>
      <c r="G2" s="467"/>
      <c r="H2" s="467"/>
      <c r="I2" s="467"/>
      <c r="J2" s="468"/>
      <c r="K2" s="469"/>
      <c r="L2" s="480">
        <f>Apr!L2+1</f>
        <v>4</v>
      </c>
      <c r="M2" s="481"/>
    </row>
    <row r="3" spans="1:13" x14ac:dyDescent="0.2">
      <c r="A3" s="482" t="s">
        <v>133</v>
      </c>
      <c r="B3" s="483"/>
      <c r="C3" s="483"/>
      <c r="D3" s="483"/>
      <c r="E3" s="483"/>
      <c r="F3" s="483"/>
      <c r="G3" s="484"/>
      <c r="H3" s="485" t="s">
        <v>134</v>
      </c>
      <c r="I3" s="493"/>
      <c r="J3" s="486"/>
      <c r="K3" s="485" t="s">
        <v>7</v>
      </c>
      <c r="L3" s="486"/>
      <c r="M3" s="55" t="s">
        <v>8</v>
      </c>
    </row>
    <row r="4" spans="1:13" ht="15.75" x14ac:dyDescent="0.25">
      <c r="A4" s="487" t="str">
        <f>Jan!A4:G4</f>
        <v>Your Name Here</v>
      </c>
      <c r="B4" s="488"/>
      <c r="C4" s="488"/>
      <c r="D4" s="488"/>
      <c r="E4" s="488"/>
      <c r="F4" s="488"/>
      <c r="G4" s="489"/>
      <c r="H4" s="502">
        <f>Jan!H4:J4</f>
        <v>0</v>
      </c>
      <c r="I4" s="503"/>
      <c r="J4" s="504"/>
      <c r="K4" s="259">
        <v>5</v>
      </c>
      <c r="L4" s="266" t="s">
        <v>88</v>
      </c>
      <c r="M4" s="220">
        <f>Jan!M4</f>
        <v>2019</v>
      </c>
    </row>
    <row r="5" spans="1:13" ht="13.9" customHeight="1" x14ac:dyDescent="0.2">
      <c r="A5" s="31"/>
      <c r="B5" s="32"/>
      <c r="C5" s="428" t="s">
        <v>122</v>
      </c>
      <c r="D5" s="429"/>
      <c r="E5" s="430"/>
      <c r="F5" s="33"/>
      <c r="G5" s="34"/>
      <c r="H5" s="35"/>
      <c r="I5" s="36"/>
      <c r="J5" s="37"/>
      <c r="K5" s="38" t="s">
        <v>129</v>
      </c>
      <c r="L5" s="39"/>
      <c r="M5" s="40"/>
    </row>
    <row r="6" spans="1:13" ht="14.25" customHeight="1" x14ac:dyDescent="0.2">
      <c r="A6" s="470" t="s">
        <v>101</v>
      </c>
      <c r="B6" s="418"/>
      <c r="C6" s="418"/>
      <c r="D6" s="418"/>
      <c r="E6" s="418"/>
      <c r="F6" s="418"/>
      <c r="G6" s="419"/>
      <c r="H6" s="500" t="s">
        <v>104</v>
      </c>
      <c r="I6" s="472"/>
      <c r="J6" s="472"/>
      <c r="K6" s="472"/>
      <c r="L6" s="472"/>
      <c r="M6" s="473"/>
    </row>
    <row r="7" spans="1:13" x14ac:dyDescent="0.2">
      <c r="A7" s="471"/>
      <c r="B7" s="421"/>
      <c r="C7" s="421"/>
      <c r="D7" s="421"/>
      <c r="E7" s="421"/>
      <c r="F7" s="421"/>
      <c r="G7" s="422"/>
      <c r="H7" s="501"/>
      <c r="I7" s="474"/>
      <c r="J7" s="474"/>
      <c r="K7" s="474"/>
      <c r="L7" s="474"/>
      <c r="M7" s="475"/>
    </row>
    <row r="8" spans="1:13" x14ac:dyDescent="0.2">
      <c r="A8" s="121" t="s">
        <v>9</v>
      </c>
      <c r="B8" s="58"/>
      <c r="C8" s="42" t="s">
        <v>80</v>
      </c>
      <c r="D8" s="42" t="s">
        <v>10</v>
      </c>
      <c r="E8" s="42" t="s">
        <v>79</v>
      </c>
      <c r="F8" s="42" t="s">
        <v>11</v>
      </c>
      <c r="G8" s="43" t="s">
        <v>12</v>
      </c>
      <c r="H8" s="505"/>
      <c r="I8" s="476"/>
      <c r="J8" s="476"/>
      <c r="K8" s="476"/>
      <c r="L8" s="476"/>
      <c r="M8" s="477"/>
    </row>
    <row r="9" spans="1:13" x14ac:dyDescent="0.2">
      <c r="A9" s="122" t="s">
        <v>81</v>
      </c>
      <c r="B9" s="123"/>
      <c r="C9" s="267">
        <f>Apr!C57</f>
        <v>0</v>
      </c>
      <c r="D9" s="267">
        <f>Apr!D57</f>
        <v>0</v>
      </c>
      <c r="E9" s="267">
        <f>Apr!E57</f>
        <v>0</v>
      </c>
      <c r="F9" s="267">
        <f>Apr!F57</f>
        <v>0</v>
      </c>
      <c r="G9" s="268">
        <f>Apr!G57</f>
        <v>0</v>
      </c>
      <c r="H9" s="276" t="s">
        <v>13</v>
      </c>
      <c r="I9" s="386" t="s">
        <v>14</v>
      </c>
      <c r="J9" s="387"/>
      <c r="K9" s="47" t="s">
        <v>15</v>
      </c>
      <c r="L9" s="282" t="s">
        <v>16</v>
      </c>
      <c r="M9" s="48"/>
    </row>
    <row r="10" spans="1:13" x14ac:dyDescent="0.2">
      <c r="A10" s="122" t="s">
        <v>83</v>
      </c>
      <c r="B10" s="123"/>
      <c r="C10" s="45">
        <v>0</v>
      </c>
      <c r="D10" s="45">
        <v>0</v>
      </c>
      <c r="E10" s="49" t="s">
        <v>18</v>
      </c>
      <c r="F10" s="50">
        <v>0</v>
      </c>
      <c r="G10" s="51" t="s">
        <v>18</v>
      </c>
      <c r="H10" s="52" t="s">
        <v>19</v>
      </c>
      <c r="I10" s="53" t="s">
        <v>20</v>
      </c>
      <c r="J10" s="53" t="s">
        <v>21</v>
      </c>
      <c r="K10" s="54" t="s">
        <v>19</v>
      </c>
      <c r="L10" s="277" t="s">
        <v>22</v>
      </c>
      <c r="M10" s="55" t="s">
        <v>23</v>
      </c>
    </row>
    <row r="11" spans="1:13" x14ac:dyDescent="0.2">
      <c r="A11" s="122" t="s">
        <v>82</v>
      </c>
      <c r="B11" s="123"/>
      <c r="C11" s="221">
        <f>C9-C10</f>
        <v>0</v>
      </c>
      <c r="D11" s="221">
        <f>D10+D9</f>
        <v>0</v>
      </c>
      <c r="E11" s="221">
        <f>E9</f>
        <v>0</v>
      </c>
      <c r="F11" s="221">
        <f>F9-F10</f>
        <v>0</v>
      </c>
      <c r="G11" s="269">
        <f>G9</f>
        <v>0</v>
      </c>
      <c r="H11" s="393" t="s">
        <v>72</v>
      </c>
      <c r="I11" s="393"/>
      <c r="J11" s="393"/>
      <c r="K11" s="387"/>
      <c r="L11" s="53" t="s">
        <v>71</v>
      </c>
      <c r="M11" s="55"/>
    </row>
    <row r="12" spans="1:13" x14ac:dyDescent="0.2">
      <c r="A12" s="56" t="s">
        <v>24</v>
      </c>
      <c r="B12" s="41" t="s">
        <v>25</v>
      </c>
      <c r="C12" s="146"/>
      <c r="D12" s="147"/>
      <c r="E12" s="42"/>
      <c r="F12" s="148"/>
      <c r="G12" s="149"/>
      <c r="H12" s="217">
        <v>0.33333333333333331</v>
      </c>
      <c r="I12" s="215">
        <v>0.5</v>
      </c>
      <c r="J12" s="215">
        <v>0.54166666666666663</v>
      </c>
      <c r="K12" s="215">
        <v>0.70833333333333337</v>
      </c>
      <c r="L12" s="216">
        <v>8</v>
      </c>
      <c r="M12" s="213" t="s">
        <v>132</v>
      </c>
    </row>
    <row r="13" spans="1:13" x14ac:dyDescent="0.2">
      <c r="A13" s="64" t="s">
        <v>26</v>
      </c>
      <c r="B13" s="225" t="str">
        <f t="shared" ref="B13:B17" si="0">IF(B14=" "," ",IF(DAY(B14)=1," ",B14-1))</f>
        <v xml:space="preserve"> </v>
      </c>
      <c r="C13" s="65" t="s">
        <v>223</v>
      </c>
      <c r="D13" s="45"/>
      <c r="E13" s="45"/>
      <c r="F13" s="45"/>
      <c r="G13" s="61"/>
      <c r="H13" s="68"/>
      <c r="I13" s="66"/>
      <c r="J13" s="66"/>
      <c r="K13" s="66"/>
      <c r="L13" s="116">
        <f t="shared" ref="L13:L42" si="1">ROUND(((K13-H13-(J13-I13))*24),2)</f>
        <v>0</v>
      </c>
      <c r="M13" s="67" t="s">
        <v>224</v>
      </c>
    </row>
    <row r="14" spans="1:13" x14ac:dyDescent="0.2">
      <c r="A14" s="64" t="s">
        <v>27</v>
      </c>
      <c r="B14" s="225" t="str">
        <f t="shared" si="0"/>
        <v xml:space="preserve"> </v>
      </c>
      <c r="C14" s="65" t="s">
        <v>195</v>
      </c>
      <c r="D14" s="45"/>
      <c r="E14" s="45"/>
      <c r="F14" s="45"/>
      <c r="G14" s="61"/>
      <c r="H14" s="68"/>
      <c r="I14" s="66"/>
      <c r="J14" s="66"/>
      <c r="K14" s="66"/>
      <c r="L14" s="116">
        <f t="shared" si="1"/>
        <v>0</v>
      </c>
      <c r="M14" s="67" t="s">
        <v>194</v>
      </c>
    </row>
    <row r="15" spans="1:13" ht="15" x14ac:dyDescent="0.25">
      <c r="A15" s="64" t="s">
        <v>28</v>
      </c>
      <c r="B15" s="225">
        <f t="shared" si="0"/>
        <v>43586</v>
      </c>
      <c r="C15" s="65"/>
      <c r="D15" s="65"/>
      <c r="E15" s="65"/>
      <c r="F15" s="65"/>
      <c r="G15" s="165"/>
      <c r="H15" s="68"/>
      <c r="I15" s="66"/>
      <c r="J15" s="66"/>
      <c r="K15" s="66"/>
      <c r="L15" s="116">
        <f t="shared" si="1"/>
        <v>0</v>
      </c>
      <c r="M15" s="67"/>
    </row>
    <row r="16" spans="1:13" x14ac:dyDescent="0.2">
      <c r="A16" s="64" t="s">
        <v>29</v>
      </c>
      <c r="B16" s="225">
        <f t="shared" si="0"/>
        <v>43587</v>
      </c>
      <c r="C16" s="65"/>
      <c r="D16" s="45"/>
      <c r="E16" s="45"/>
      <c r="F16" s="45"/>
      <c r="G16" s="61"/>
      <c r="H16" s="68"/>
      <c r="I16" s="66"/>
      <c r="J16" s="66"/>
      <c r="K16" s="66"/>
      <c r="L16" s="116">
        <f t="shared" si="1"/>
        <v>0</v>
      </c>
      <c r="M16" s="67"/>
    </row>
    <row r="17" spans="1:13" x14ac:dyDescent="0.2">
      <c r="A17" s="64" t="s">
        <v>30</v>
      </c>
      <c r="B17" s="225">
        <f t="shared" si="0"/>
        <v>43588</v>
      </c>
      <c r="C17" s="45"/>
      <c r="D17" s="45"/>
      <c r="E17" s="45"/>
      <c r="F17" s="45"/>
      <c r="G17" s="61"/>
      <c r="H17" s="68"/>
      <c r="I17" s="66"/>
      <c r="J17" s="66"/>
      <c r="K17" s="66"/>
      <c r="L17" s="116">
        <f t="shared" si="1"/>
        <v>0</v>
      </c>
      <c r="M17" s="67"/>
    </row>
    <row r="18" spans="1:13" ht="15" thickBot="1" x14ac:dyDescent="0.25">
      <c r="A18" s="69" t="s">
        <v>31</v>
      </c>
      <c r="B18" s="224">
        <f>IF(B19=" "," ",IF(DAY(B19)=1," ",B19-1))</f>
        <v>43589</v>
      </c>
      <c r="C18" s="70"/>
      <c r="D18" s="70"/>
      <c r="E18" s="70"/>
      <c r="F18" s="70"/>
      <c r="G18" s="71"/>
      <c r="H18" s="72"/>
      <c r="I18" s="73"/>
      <c r="J18" s="73"/>
      <c r="K18" s="73"/>
      <c r="L18" s="117">
        <f t="shared" si="1"/>
        <v>0</v>
      </c>
      <c r="M18" s="67"/>
    </row>
    <row r="19" spans="1:13" ht="15" thickBot="1" x14ac:dyDescent="0.25">
      <c r="A19" s="69" t="s">
        <v>32</v>
      </c>
      <c r="B19" s="224">
        <f>IF(B21=" "," ",IF(DAY(B21)=1," ",B21-1))</f>
        <v>43590</v>
      </c>
      <c r="C19" s="70"/>
      <c r="D19" s="70"/>
      <c r="E19" s="70"/>
      <c r="F19" s="70"/>
      <c r="G19" s="71"/>
      <c r="H19" s="74"/>
      <c r="I19" s="75"/>
      <c r="J19" s="75"/>
      <c r="K19" s="75"/>
      <c r="L19" s="117">
        <f t="shared" si="1"/>
        <v>0</v>
      </c>
      <c r="M19" s="76" t="s">
        <v>73</v>
      </c>
    </row>
    <row r="20" spans="1:13" ht="15" thickBot="1" x14ac:dyDescent="0.25">
      <c r="A20" s="77"/>
      <c r="B20" s="78"/>
      <c r="C20" s="79"/>
      <c r="D20" s="79"/>
      <c r="E20" s="79"/>
      <c r="F20" s="79"/>
      <c r="G20" s="80"/>
      <c r="H20" s="82"/>
      <c r="I20" s="82"/>
      <c r="J20" s="82"/>
      <c r="K20" s="285" t="s">
        <v>174</v>
      </c>
      <c r="L20" s="118">
        <f>SUM(L13:L19)</f>
        <v>0</v>
      </c>
      <c r="M20" s="120">
        <f>H4</f>
        <v>0</v>
      </c>
    </row>
    <row r="21" spans="1:13" x14ac:dyDescent="0.2">
      <c r="A21" s="64" t="s">
        <v>26</v>
      </c>
      <c r="B21" s="225">
        <f t="shared" ref="B21:B26" si="2">B22-1</f>
        <v>43591</v>
      </c>
      <c r="C21" s="45"/>
      <c r="D21" s="45"/>
      <c r="E21" s="45"/>
      <c r="F21" s="45"/>
      <c r="G21" s="61"/>
      <c r="H21" s="68"/>
      <c r="I21" s="66"/>
      <c r="J21" s="66"/>
      <c r="K21" s="66"/>
      <c r="L21" s="116">
        <f t="shared" si="1"/>
        <v>0</v>
      </c>
      <c r="M21" s="83"/>
    </row>
    <row r="22" spans="1:13" x14ac:dyDescent="0.2">
      <c r="A22" s="64" t="s">
        <v>27</v>
      </c>
      <c r="B22" s="225">
        <f t="shared" si="2"/>
        <v>43592</v>
      </c>
      <c r="C22" s="45"/>
      <c r="D22" s="45" t="s">
        <v>17</v>
      </c>
      <c r="E22" s="45"/>
      <c r="F22" s="45"/>
      <c r="G22" s="61"/>
      <c r="H22" s="68"/>
      <c r="I22" s="66"/>
      <c r="J22" s="66"/>
      <c r="K22" s="66"/>
      <c r="L22" s="116">
        <f t="shared" si="1"/>
        <v>0</v>
      </c>
      <c r="M22" s="67"/>
    </row>
    <row r="23" spans="1:13" x14ac:dyDescent="0.2">
      <c r="A23" s="64" t="s">
        <v>28</v>
      </c>
      <c r="B23" s="225">
        <f t="shared" si="2"/>
        <v>43593</v>
      </c>
      <c r="C23" s="45"/>
      <c r="D23" s="45"/>
      <c r="E23" s="45"/>
      <c r="F23" s="45"/>
      <c r="G23" s="61"/>
      <c r="H23" s="68"/>
      <c r="I23" s="66"/>
      <c r="J23" s="66"/>
      <c r="K23" s="66"/>
      <c r="L23" s="116">
        <f t="shared" si="1"/>
        <v>0</v>
      </c>
      <c r="M23" s="67"/>
    </row>
    <row r="24" spans="1:13" x14ac:dyDescent="0.2">
      <c r="A24" s="64" t="s">
        <v>29</v>
      </c>
      <c r="B24" s="225">
        <f t="shared" si="2"/>
        <v>43594</v>
      </c>
      <c r="C24" s="45"/>
      <c r="D24" s="45"/>
      <c r="E24" s="45"/>
      <c r="F24" s="45"/>
      <c r="G24" s="61"/>
      <c r="H24" s="68"/>
      <c r="I24" s="66"/>
      <c r="J24" s="66"/>
      <c r="K24" s="66"/>
      <c r="L24" s="116">
        <f t="shared" si="1"/>
        <v>0</v>
      </c>
      <c r="M24" s="67"/>
    </row>
    <row r="25" spans="1:13" x14ac:dyDescent="0.2">
      <c r="A25" s="64" t="s">
        <v>30</v>
      </c>
      <c r="B25" s="225">
        <f t="shared" si="2"/>
        <v>43595</v>
      </c>
      <c r="C25" s="45"/>
      <c r="D25" s="45"/>
      <c r="E25" s="45"/>
      <c r="F25" s="45"/>
      <c r="G25" s="61"/>
      <c r="H25" s="68"/>
      <c r="I25" s="66"/>
      <c r="J25" s="66"/>
      <c r="K25" s="66"/>
      <c r="L25" s="116">
        <f t="shared" si="1"/>
        <v>0</v>
      </c>
      <c r="M25" s="67"/>
    </row>
    <row r="26" spans="1:13" ht="15" thickBot="1" x14ac:dyDescent="0.25">
      <c r="A26" s="69" t="s">
        <v>31</v>
      </c>
      <c r="B26" s="224">
        <f t="shared" si="2"/>
        <v>43596</v>
      </c>
      <c r="C26" s="70"/>
      <c r="D26" s="70"/>
      <c r="E26" s="70"/>
      <c r="F26" s="70"/>
      <c r="G26" s="71"/>
      <c r="H26" s="72"/>
      <c r="I26" s="73"/>
      <c r="J26" s="73"/>
      <c r="K26" s="73"/>
      <c r="L26" s="117">
        <f t="shared" si="1"/>
        <v>0</v>
      </c>
      <c r="M26" s="67"/>
    </row>
    <row r="27" spans="1:13" ht="15" thickBot="1" x14ac:dyDescent="0.25">
      <c r="A27" s="69" t="s">
        <v>32</v>
      </c>
      <c r="B27" s="224">
        <f>B29-1</f>
        <v>43597</v>
      </c>
      <c r="C27" s="70"/>
      <c r="D27" s="70"/>
      <c r="E27" s="70"/>
      <c r="F27" s="70"/>
      <c r="G27" s="71"/>
      <c r="H27" s="72"/>
      <c r="I27" s="73"/>
      <c r="J27" s="73"/>
      <c r="K27" s="73"/>
      <c r="L27" s="117">
        <f t="shared" si="1"/>
        <v>0</v>
      </c>
      <c r="M27" s="176" t="s">
        <v>73</v>
      </c>
    </row>
    <row r="28" spans="1:13" ht="15" thickBot="1" x14ac:dyDescent="0.25">
      <c r="A28" s="77"/>
      <c r="B28" s="78"/>
      <c r="C28" s="79"/>
      <c r="D28" s="79"/>
      <c r="E28" s="79"/>
      <c r="F28" s="79"/>
      <c r="G28" s="80"/>
      <c r="H28" s="82"/>
      <c r="I28" s="82"/>
      <c r="J28" s="82"/>
      <c r="K28" s="285" t="s">
        <v>174</v>
      </c>
      <c r="L28" s="118">
        <f>SUM(L21:L27)</f>
        <v>0</v>
      </c>
      <c r="M28" s="120">
        <f>H4</f>
        <v>0</v>
      </c>
    </row>
    <row r="29" spans="1:13" x14ac:dyDescent="0.2">
      <c r="A29" s="64" t="s">
        <v>26</v>
      </c>
      <c r="B29" s="225">
        <f t="shared" ref="B29:B34" si="3">B30-1</f>
        <v>43598</v>
      </c>
      <c r="C29" s="45"/>
      <c r="D29" s="45"/>
      <c r="E29" s="45"/>
      <c r="F29" s="45"/>
      <c r="G29" s="61" t="s">
        <v>17</v>
      </c>
      <c r="H29" s="68"/>
      <c r="I29" s="66"/>
      <c r="J29" s="66"/>
      <c r="K29" s="66"/>
      <c r="L29" s="116">
        <f t="shared" si="1"/>
        <v>0</v>
      </c>
      <c r="M29" s="83"/>
    </row>
    <row r="30" spans="1:13" x14ac:dyDescent="0.2">
      <c r="A30" s="64" t="s">
        <v>27</v>
      </c>
      <c r="B30" s="225">
        <f t="shared" si="3"/>
        <v>43599</v>
      </c>
      <c r="C30" s="45"/>
      <c r="D30" s="45"/>
      <c r="E30" s="45"/>
      <c r="F30" s="45"/>
      <c r="G30" s="61"/>
      <c r="H30" s="68"/>
      <c r="I30" s="66"/>
      <c r="J30" s="66"/>
      <c r="K30" s="66"/>
      <c r="L30" s="116">
        <f t="shared" si="1"/>
        <v>0</v>
      </c>
      <c r="M30" s="67"/>
    </row>
    <row r="31" spans="1:13" x14ac:dyDescent="0.2">
      <c r="A31" s="64" t="s">
        <v>28</v>
      </c>
      <c r="B31" s="225">
        <f t="shared" si="3"/>
        <v>43600</v>
      </c>
      <c r="C31" s="45"/>
      <c r="D31" s="45"/>
      <c r="E31" s="45"/>
      <c r="F31" s="45"/>
      <c r="G31" s="61"/>
      <c r="H31" s="68"/>
      <c r="I31" s="66"/>
      <c r="J31" s="66"/>
      <c r="K31" s="66"/>
      <c r="L31" s="116">
        <f t="shared" si="1"/>
        <v>0</v>
      </c>
      <c r="M31" s="67"/>
    </row>
    <row r="32" spans="1:13" x14ac:dyDescent="0.2">
      <c r="A32" s="64" t="s">
        <v>29</v>
      </c>
      <c r="B32" s="225">
        <f t="shared" si="3"/>
        <v>43601</v>
      </c>
      <c r="C32" s="45"/>
      <c r="D32" s="45"/>
      <c r="E32" s="45"/>
      <c r="F32" s="45"/>
      <c r="G32" s="61"/>
      <c r="H32" s="68"/>
      <c r="I32" s="66"/>
      <c r="J32" s="66"/>
      <c r="K32" s="66"/>
      <c r="L32" s="116">
        <f t="shared" si="1"/>
        <v>0</v>
      </c>
      <c r="M32" s="67"/>
    </row>
    <row r="33" spans="1:13" x14ac:dyDescent="0.2">
      <c r="A33" s="64" t="s">
        <v>30</v>
      </c>
      <c r="B33" s="225">
        <f t="shared" si="3"/>
        <v>43602</v>
      </c>
      <c r="C33" s="45"/>
      <c r="D33" s="45"/>
      <c r="E33" s="45"/>
      <c r="F33" s="45"/>
      <c r="G33" s="61"/>
      <c r="H33" s="68"/>
      <c r="I33" s="66"/>
      <c r="J33" s="66"/>
      <c r="K33" s="66"/>
      <c r="L33" s="116">
        <f t="shared" si="1"/>
        <v>0</v>
      </c>
      <c r="M33" s="67"/>
    </row>
    <row r="34" spans="1:13" ht="15" thickBot="1" x14ac:dyDescent="0.25">
      <c r="A34" s="69" t="s">
        <v>31</v>
      </c>
      <c r="B34" s="224">
        <f t="shared" si="3"/>
        <v>43603</v>
      </c>
      <c r="C34" s="70"/>
      <c r="D34" s="70"/>
      <c r="E34" s="70"/>
      <c r="F34" s="70"/>
      <c r="G34" s="71"/>
      <c r="H34" s="72"/>
      <c r="I34" s="73"/>
      <c r="J34" s="73"/>
      <c r="K34" s="73"/>
      <c r="L34" s="117">
        <f t="shared" si="1"/>
        <v>0</v>
      </c>
      <c r="M34" s="67"/>
    </row>
    <row r="35" spans="1:13" ht="15" thickBot="1" x14ac:dyDescent="0.25">
      <c r="A35" s="69" t="s">
        <v>32</v>
      </c>
      <c r="B35" s="224">
        <f>B37-1</f>
        <v>43604</v>
      </c>
      <c r="C35" s="70"/>
      <c r="D35" s="70"/>
      <c r="E35" s="70"/>
      <c r="F35" s="70"/>
      <c r="G35" s="71"/>
      <c r="H35" s="72"/>
      <c r="I35" s="73"/>
      <c r="J35" s="73"/>
      <c r="K35" s="73"/>
      <c r="L35" s="117">
        <f t="shared" si="1"/>
        <v>0</v>
      </c>
      <c r="M35" s="176" t="s">
        <v>73</v>
      </c>
    </row>
    <row r="36" spans="1:13" ht="15" thickBot="1" x14ac:dyDescent="0.25">
      <c r="A36" s="77"/>
      <c r="B36" s="78"/>
      <c r="C36" s="79"/>
      <c r="D36" s="79"/>
      <c r="E36" s="79"/>
      <c r="F36" s="79"/>
      <c r="G36" s="80"/>
      <c r="H36" s="82"/>
      <c r="I36" s="82"/>
      <c r="J36" s="82"/>
      <c r="K36" s="285" t="s">
        <v>174</v>
      </c>
      <c r="L36" s="118">
        <f>SUM(L29:L35)</f>
        <v>0</v>
      </c>
      <c r="M36" s="120">
        <f>H4</f>
        <v>0</v>
      </c>
    </row>
    <row r="37" spans="1:13" x14ac:dyDescent="0.2">
      <c r="A37" s="64" t="s">
        <v>26</v>
      </c>
      <c r="B37" s="225">
        <f t="shared" ref="B37:B42" si="4">B38-1</f>
        <v>43605</v>
      </c>
      <c r="C37" s="45"/>
      <c r="D37" s="45"/>
      <c r="E37" s="45"/>
      <c r="F37" s="45"/>
      <c r="G37" s="61"/>
      <c r="H37" s="68"/>
      <c r="I37" s="66"/>
      <c r="J37" s="66"/>
      <c r="K37" s="66"/>
      <c r="L37" s="116">
        <f t="shared" si="1"/>
        <v>0</v>
      </c>
      <c r="M37" s="83"/>
    </row>
    <row r="38" spans="1:13" x14ac:dyDescent="0.2">
      <c r="A38" s="64" t="s">
        <v>27</v>
      </c>
      <c r="B38" s="225">
        <f t="shared" si="4"/>
        <v>43606</v>
      </c>
      <c r="C38" s="45"/>
      <c r="D38" s="45"/>
      <c r="E38" s="45"/>
      <c r="F38" s="45"/>
      <c r="G38" s="61"/>
      <c r="H38" s="68"/>
      <c r="I38" s="66"/>
      <c r="J38" s="66"/>
      <c r="K38" s="66"/>
      <c r="L38" s="116">
        <f t="shared" si="1"/>
        <v>0</v>
      </c>
      <c r="M38" s="67"/>
    </row>
    <row r="39" spans="1:13" x14ac:dyDescent="0.2">
      <c r="A39" s="64" t="s">
        <v>28</v>
      </c>
      <c r="B39" s="225">
        <f t="shared" si="4"/>
        <v>43607</v>
      </c>
      <c r="C39" s="45"/>
      <c r="D39" s="45"/>
      <c r="E39" s="45"/>
      <c r="F39" s="45"/>
      <c r="G39" s="61"/>
      <c r="H39" s="68"/>
      <c r="I39" s="66"/>
      <c r="J39" s="66"/>
      <c r="K39" s="66"/>
      <c r="L39" s="116">
        <f t="shared" si="1"/>
        <v>0</v>
      </c>
      <c r="M39" s="67"/>
    </row>
    <row r="40" spans="1:13" x14ac:dyDescent="0.2">
      <c r="A40" s="64" t="s">
        <v>29</v>
      </c>
      <c r="B40" s="225">
        <f t="shared" si="4"/>
        <v>43608</v>
      </c>
      <c r="C40" s="45"/>
      <c r="D40" s="45"/>
      <c r="E40" s="45"/>
      <c r="F40" s="45"/>
      <c r="G40" s="61"/>
      <c r="H40" s="68"/>
      <c r="I40" s="66"/>
      <c r="J40" s="66"/>
      <c r="K40" s="66"/>
      <c r="L40" s="116">
        <f t="shared" si="1"/>
        <v>0</v>
      </c>
      <c r="M40" s="67"/>
    </row>
    <row r="41" spans="1:13" x14ac:dyDescent="0.2">
      <c r="A41" s="64" t="s">
        <v>30</v>
      </c>
      <c r="B41" s="225">
        <f t="shared" si="4"/>
        <v>43609</v>
      </c>
      <c r="C41" s="45"/>
      <c r="D41" s="45" t="s">
        <v>17</v>
      </c>
      <c r="E41" s="45"/>
      <c r="F41" s="45"/>
      <c r="G41" s="61"/>
      <c r="H41" s="68"/>
      <c r="I41" s="66"/>
      <c r="J41" s="66"/>
      <c r="K41" s="66"/>
      <c r="L41" s="116">
        <f t="shared" si="1"/>
        <v>0</v>
      </c>
      <c r="M41" s="67"/>
    </row>
    <row r="42" spans="1:13" ht="15" thickBot="1" x14ac:dyDescent="0.25">
      <c r="A42" s="69" t="s">
        <v>31</v>
      </c>
      <c r="B42" s="224">
        <f t="shared" si="4"/>
        <v>43610</v>
      </c>
      <c r="C42" s="70"/>
      <c r="D42" s="70"/>
      <c r="E42" s="70"/>
      <c r="F42" s="70"/>
      <c r="G42" s="71"/>
      <c r="H42" s="72"/>
      <c r="I42" s="73"/>
      <c r="J42" s="73"/>
      <c r="K42" s="73"/>
      <c r="L42" s="117">
        <f t="shared" si="1"/>
        <v>0</v>
      </c>
      <c r="M42" s="67"/>
    </row>
    <row r="43" spans="1:13" ht="15" thickBot="1" x14ac:dyDescent="0.25">
      <c r="A43" s="69" t="s">
        <v>32</v>
      </c>
      <c r="B43" s="224">
        <f>B45-1</f>
        <v>43611</v>
      </c>
      <c r="C43" s="70"/>
      <c r="D43" s="70"/>
      <c r="E43" s="70"/>
      <c r="F43" s="70"/>
      <c r="G43" s="71"/>
      <c r="H43" s="72"/>
      <c r="I43" s="73"/>
      <c r="J43" s="73"/>
      <c r="K43" s="73"/>
      <c r="L43" s="117">
        <f>ROUND(((K43-H43-(J43-I43))*24),2)</f>
        <v>0</v>
      </c>
      <c r="M43" s="176" t="s">
        <v>73</v>
      </c>
    </row>
    <row r="44" spans="1:13" ht="15" thickBot="1" x14ac:dyDescent="0.25">
      <c r="A44" s="77"/>
      <c r="B44" s="78"/>
      <c r="C44" s="79"/>
      <c r="D44" s="79"/>
      <c r="E44" s="79"/>
      <c r="F44" s="79"/>
      <c r="G44" s="80"/>
      <c r="H44" s="82"/>
      <c r="I44" s="82"/>
      <c r="J44" s="82"/>
      <c r="K44" s="285" t="s">
        <v>174</v>
      </c>
      <c r="L44" s="118">
        <f>SUM(L37:L43)</f>
        <v>0</v>
      </c>
      <c r="M44" s="120">
        <f>H4</f>
        <v>0</v>
      </c>
    </row>
    <row r="45" spans="1:13" x14ac:dyDescent="0.2">
      <c r="A45" s="124" t="s">
        <v>26</v>
      </c>
      <c r="B45" s="222">
        <f>IF(B46=" ",IF(WEEKDAY(TABLE!$A$16)=TABLE!$B$13,TABLE!$A$16," "),B46-1)</f>
        <v>43612</v>
      </c>
      <c r="C45" s="234"/>
      <c r="D45" s="125"/>
      <c r="E45" s="125"/>
      <c r="F45" s="125"/>
      <c r="G45" s="126" t="s">
        <v>50</v>
      </c>
      <c r="H45" s="127"/>
      <c r="I45" s="128"/>
      <c r="J45" s="128"/>
      <c r="K45" s="128"/>
      <c r="L45" s="144">
        <f t="shared" ref="L45" si="5">ROUND(((K45-H45-(J45-I45))*24),2)</f>
        <v>0</v>
      </c>
      <c r="M45" s="157" t="s">
        <v>51</v>
      </c>
    </row>
    <row r="46" spans="1:13" x14ac:dyDescent="0.2">
      <c r="A46" s="64" t="s">
        <v>27</v>
      </c>
      <c r="B46" s="225">
        <f>IF(B47=" ",IF(WEEKDAY(TABLE!$A$16)=TABLE!$B$14,TABLE!$A$16," "),B47-1)</f>
        <v>43613</v>
      </c>
      <c r="C46" s="65"/>
      <c r="D46" s="45"/>
      <c r="E46" s="45"/>
      <c r="F46" s="45"/>
      <c r="G46" s="61"/>
      <c r="H46" s="133"/>
      <c r="I46" s="66"/>
      <c r="J46" s="66"/>
      <c r="K46" s="66"/>
      <c r="L46" s="116">
        <f t="shared" ref="L46:L50" si="6">ROUND(((K46-H46-(J46-I46))*24),2)</f>
        <v>0</v>
      </c>
      <c r="M46" s="67"/>
    </row>
    <row r="47" spans="1:13" x14ac:dyDescent="0.2">
      <c r="A47" s="64" t="s">
        <v>28</v>
      </c>
      <c r="B47" s="225">
        <f>IF(B48=" ",IF(WEEKDAY(TABLE!$A$16)=TABLE!$B$15,TABLE!$A$16," "),B48-1)</f>
        <v>43614</v>
      </c>
      <c r="C47" s="65"/>
      <c r="D47" s="45"/>
      <c r="E47" s="45"/>
      <c r="F47" s="45"/>
      <c r="G47" s="61"/>
      <c r="H47" s="133"/>
      <c r="I47" s="66"/>
      <c r="J47" s="66"/>
      <c r="K47" s="66"/>
      <c r="L47" s="116">
        <f t="shared" si="6"/>
        <v>0</v>
      </c>
      <c r="M47" s="67"/>
    </row>
    <row r="48" spans="1:13" x14ac:dyDescent="0.2">
      <c r="A48" s="64" t="s">
        <v>29</v>
      </c>
      <c r="B48" s="225">
        <f>IF(B49=" ",IF(WEEKDAY(TABLE!$A$16)=TABLE!$B$16,TABLE!$A$16," "),B49-1)</f>
        <v>43615</v>
      </c>
      <c r="C48" s="65"/>
      <c r="D48" s="45"/>
      <c r="E48" s="45"/>
      <c r="F48" s="45"/>
      <c r="G48" s="61"/>
      <c r="H48" s="68"/>
      <c r="I48" s="66"/>
      <c r="J48" s="66"/>
      <c r="K48" s="66"/>
      <c r="L48" s="116">
        <f t="shared" si="6"/>
        <v>0</v>
      </c>
      <c r="M48" s="67"/>
    </row>
    <row r="49" spans="1:13" x14ac:dyDescent="0.2">
      <c r="A49" s="64" t="s">
        <v>30</v>
      </c>
      <c r="B49" s="225">
        <f>IF(B50=" ",IF(WEEKDAY(TABLE!$A$16)=TABLE!$B$17,TABLE!$A$16," "),B50-1)</f>
        <v>43616</v>
      </c>
      <c r="C49" s="45"/>
      <c r="D49" s="45"/>
      <c r="E49" s="45"/>
      <c r="F49" s="45"/>
      <c r="G49" s="61"/>
      <c r="H49" s="68"/>
      <c r="I49" s="66"/>
      <c r="J49" s="66"/>
      <c r="K49" s="66"/>
      <c r="L49" s="116">
        <f t="shared" si="6"/>
        <v>0</v>
      </c>
      <c r="M49" s="67"/>
    </row>
    <row r="50" spans="1:13" ht="15" thickBot="1" x14ac:dyDescent="0.25">
      <c r="A50" s="69" t="s">
        <v>31</v>
      </c>
      <c r="B50" s="224" t="str">
        <f>IF(B51=" ",IF(WEEKDAY(TABLE!$A$16)=TABLE!$B$18,TABLE!$A$16," "),B51-1)</f>
        <v xml:space="preserve"> </v>
      </c>
      <c r="C50" s="70"/>
      <c r="D50" s="70"/>
      <c r="E50" s="70"/>
      <c r="F50" s="70"/>
      <c r="G50" s="71"/>
      <c r="H50" s="72"/>
      <c r="I50" s="73"/>
      <c r="J50" s="73"/>
      <c r="K50" s="73"/>
      <c r="L50" s="117">
        <f t="shared" si="6"/>
        <v>0</v>
      </c>
      <c r="M50" s="84"/>
    </row>
    <row r="51" spans="1:13" ht="15" thickBot="1" x14ac:dyDescent="0.25">
      <c r="A51" s="69" t="s">
        <v>32</v>
      </c>
      <c r="B51" s="224" t="str">
        <f>IF(WEEKDAY(TABLE!$A$16)=TABLE!$B$19,TABLE!$A$16," ")</f>
        <v xml:space="preserve"> </v>
      </c>
      <c r="C51" s="70"/>
      <c r="D51" s="70"/>
      <c r="E51" s="70"/>
      <c r="F51" s="70"/>
      <c r="G51" s="71"/>
      <c r="H51" s="72"/>
      <c r="I51" s="73"/>
      <c r="J51" s="73"/>
      <c r="K51" s="73"/>
      <c r="L51" s="117">
        <f>ROUND(((K51-H51-(J51-I51))*24),2)</f>
        <v>0</v>
      </c>
      <c r="M51" s="176" t="s">
        <v>73</v>
      </c>
    </row>
    <row r="52" spans="1:13" ht="15" thickBot="1" x14ac:dyDescent="0.25">
      <c r="A52" s="85"/>
      <c r="B52" s="86"/>
      <c r="C52" s="453" t="s">
        <v>33</v>
      </c>
      <c r="D52" s="454"/>
      <c r="E52" s="454"/>
      <c r="F52" s="455"/>
      <c r="G52" s="152"/>
      <c r="H52" s="81"/>
      <c r="I52" s="82"/>
      <c r="J52" s="82"/>
      <c r="K52" s="285" t="s">
        <v>174</v>
      </c>
      <c r="L52" s="118">
        <f>SUM(L45:L51)</f>
        <v>0</v>
      </c>
      <c r="M52" s="120">
        <f>H4-D53</f>
        <v>0</v>
      </c>
    </row>
    <row r="53" spans="1:13" ht="13.9" customHeight="1" x14ac:dyDescent="0.2">
      <c r="A53" s="403" t="s">
        <v>34</v>
      </c>
      <c r="B53" s="404"/>
      <c r="C53" s="322" t="b">
        <f>IF(H4=40,VLOOKUP(L2-M2,TABLE!$B$3:$T$7,3),IF(H4=30,VLOOKUP(L2-M2,TABLE!$B$3:$T$7,7),IF(H4=20,VLOOKUP(L2-M2,TABLE!$B$3:$T$7,14),IF(H4=24,VLOOKUP(L2-M2,TABLE!$B$3:$T$7,12),IF(H4=25,VLOOKUP(L2-M2,TABLE!$B$3:$T$7,11),IF(H4=10,VLOOKUP(L2-M2,TABLE!$B$3:$T$7,18),IF(H4=15,VLOOKUP(L2-M2,TABLE!$B3:$T$7,16),IF(H4=35,VLOOKUP(L2-M2,TABLE!$B3:$T$7,5),IF(H4=29,VLOOKUP(L2-M2,TABLE!$B3:$T$7,8),IF(H4=32,VLOOKUP(L2-M2,TABLE!$B3:$T$7,6),IF(H4=27,VLOOKUP(L2-M2,TABLE!$B3:$T$7,10),IF(H4=13,VLOOKUP(L2-M2,TABLE!$B3:$T$7,17),IF(H4=36,VLOOKUP(L2-M2,TABLE!$B3:$T$7,4),IF(H4=28,VLOOKUP(L2-M2,TABLE!$B3:$T$7,9),IF(H4=22.5,VLOOKUP(L2-M2,TABLE!$B3:$T$7,13),IF(H4=16,VLOOKUP(L2-M2,TABLE!$B3:$T$7,15),IF(H4=8,VLOOKUP(L2-M2,TABLE!$B3:$T$7,19))))))))))))))))))</f>
        <v>0</v>
      </c>
      <c r="D53" s="271" t="b">
        <f>IF(H4=40,"8.00",IF(H4=30,"6.00",IF(H4=20,"4.00",IF(H4=24,"4.8",IF(H4=25,"5.00",IF(H4=10,"2.00",IF(H4=15,"3.00",IF(H4=35,"7.00",IF(H4=29,"5.80",IF(H4=32,"6.40",IF(H4=27,"5.40",IF(H4=13,"2.60",IF(H4=36,"7.20",IF(H4=28,"5.60",IF(H4=22.5,"4.05",IF(H4=16,"3.20",IF(H4=8,"1.60")))))))))))))))))</f>
        <v>0</v>
      </c>
      <c r="E53" s="88">
        <v>0</v>
      </c>
      <c r="F53" s="89">
        <v>0</v>
      </c>
      <c r="G53" s="90">
        <v>0</v>
      </c>
      <c r="H53" s="458" t="s">
        <v>175</v>
      </c>
      <c r="I53" s="395"/>
      <c r="J53" s="395"/>
      <c r="K53" s="395"/>
      <c r="L53" s="395"/>
      <c r="M53" s="395"/>
    </row>
    <row r="54" spans="1:13" x14ac:dyDescent="0.2">
      <c r="A54" s="407" t="s">
        <v>75</v>
      </c>
      <c r="B54" s="408"/>
      <c r="C54" s="323"/>
      <c r="D54" s="91" t="s">
        <v>18</v>
      </c>
      <c r="E54" s="91" t="s">
        <v>18</v>
      </c>
      <c r="F54" s="137" t="s">
        <v>18</v>
      </c>
      <c r="G54" s="90" t="s">
        <v>18</v>
      </c>
      <c r="H54" s="459"/>
      <c r="I54" s="398"/>
      <c r="J54" s="398"/>
      <c r="K54" s="398"/>
      <c r="L54" s="398"/>
      <c r="M54" s="398"/>
    </row>
    <row r="55" spans="1:13" x14ac:dyDescent="0.2">
      <c r="A55" s="403" t="s">
        <v>76</v>
      </c>
      <c r="B55" s="404"/>
      <c r="C55" s="221">
        <f>C53+C11+C54</f>
        <v>0</v>
      </c>
      <c r="D55" s="221">
        <f>D53+D11</f>
        <v>0</v>
      </c>
      <c r="E55" s="221">
        <f>E53+E11</f>
        <v>0</v>
      </c>
      <c r="F55" s="221">
        <f>F53+F11</f>
        <v>0</v>
      </c>
      <c r="G55" s="221">
        <f>G53+G11</f>
        <v>0</v>
      </c>
      <c r="H55" s="459"/>
      <c r="I55" s="398"/>
      <c r="J55" s="398"/>
      <c r="K55" s="398"/>
      <c r="L55" s="398"/>
      <c r="M55" s="398"/>
    </row>
    <row r="56" spans="1:13" x14ac:dyDescent="0.2">
      <c r="A56" s="403" t="s">
        <v>77</v>
      </c>
      <c r="B56" s="404"/>
      <c r="C56" s="226">
        <f>SUM(C15:C49)</f>
        <v>0</v>
      </c>
      <c r="D56" s="226">
        <f>SUM(D15:D49)</f>
        <v>0</v>
      </c>
      <c r="E56" s="226">
        <f>SUM(E15:E49)</f>
        <v>0</v>
      </c>
      <c r="F56" s="226">
        <f>SUM(F15:F49)</f>
        <v>0</v>
      </c>
      <c r="G56" s="226">
        <f>SUM(G15:G49)</f>
        <v>0</v>
      </c>
      <c r="H56" s="459"/>
      <c r="I56" s="398"/>
      <c r="J56" s="398"/>
      <c r="K56" s="398"/>
      <c r="L56" s="398"/>
      <c r="M56" s="398"/>
    </row>
    <row r="57" spans="1:13" x14ac:dyDescent="0.2">
      <c r="A57" s="403" t="s">
        <v>78</v>
      </c>
      <c r="B57" s="404"/>
      <c r="C57" s="221">
        <f>C55-C56</f>
        <v>0</v>
      </c>
      <c r="D57" s="221">
        <f>D55-D56</f>
        <v>0</v>
      </c>
      <c r="E57" s="221">
        <f>E55-E56</f>
        <v>0</v>
      </c>
      <c r="F57" s="221">
        <f>F55-F56</f>
        <v>0</v>
      </c>
      <c r="G57" s="221">
        <f>G55-G56</f>
        <v>0</v>
      </c>
      <c r="H57" s="459"/>
      <c r="I57" s="398"/>
      <c r="J57" s="398"/>
      <c r="K57" s="398"/>
      <c r="L57" s="398"/>
      <c r="M57" s="398"/>
    </row>
    <row r="58" spans="1:13" ht="13.9" customHeight="1" x14ac:dyDescent="0.2">
      <c r="A58" s="407" t="s">
        <v>9</v>
      </c>
      <c r="B58" s="408"/>
      <c r="C58" s="42" t="s">
        <v>80</v>
      </c>
      <c r="D58" s="42" t="s">
        <v>10</v>
      </c>
      <c r="E58" s="42" t="s">
        <v>79</v>
      </c>
      <c r="F58" s="42" t="s">
        <v>11</v>
      </c>
      <c r="G58" s="42" t="s">
        <v>12</v>
      </c>
      <c r="H58" s="460"/>
      <c r="I58" s="461"/>
      <c r="J58" s="461"/>
      <c r="K58" s="461"/>
      <c r="L58" s="461"/>
      <c r="M58" s="461"/>
    </row>
    <row r="59" spans="1:13" x14ac:dyDescent="0.2">
      <c r="A59" s="67" t="s">
        <v>25</v>
      </c>
      <c r="B59" s="107"/>
      <c r="C59" s="153" t="s">
        <v>35</v>
      </c>
      <c r="D59" s="139"/>
      <c r="E59" s="139"/>
      <c r="F59" s="139"/>
      <c r="G59" s="139"/>
      <c r="H59" s="140" t="s">
        <v>25</v>
      </c>
      <c r="I59" s="141" t="s">
        <v>36</v>
      </c>
      <c r="J59" s="142"/>
      <c r="K59" s="142"/>
      <c r="L59" s="143"/>
      <c r="M59" s="143"/>
    </row>
    <row r="60" spans="1:13" x14ac:dyDescent="0.2">
      <c r="A60" s="456">
        <f ca="1">NOW()</f>
        <v>43472.424310416667</v>
      </c>
      <c r="B60" s="457"/>
      <c r="C60" s="101"/>
      <c r="D60" s="102"/>
      <c r="E60" s="102"/>
      <c r="F60" s="102"/>
      <c r="G60" s="102"/>
      <c r="H60" s="103"/>
      <c r="I60" s="104"/>
      <c r="J60" s="105"/>
      <c r="K60" s="105"/>
      <c r="L60" s="106"/>
      <c r="M60" s="106"/>
    </row>
    <row r="61" spans="1:13" x14ac:dyDescent="0.2">
      <c r="A61" s="67" t="s">
        <v>37</v>
      </c>
      <c r="B61" s="107"/>
      <c r="C61" s="108"/>
      <c r="D61" s="109" t="s">
        <v>38</v>
      </c>
      <c r="E61" s="108"/>
      <c r="F61" s="108"/>
      <c r="G61" s="110" t="s">
        <v>60</v>
      </c>
      <c r="H61" s="111"/>
      <c r="I61" s="111"/>
      <c r="J61" s="112"/>
      <c r="K61" s="111"/>
      <c r="L61" s="107"/>
      <c r="M61" s="113"/>
    </row>
    <row r="62" spans="1:13" x14ac:dyDescent="0.2">
      <c r="A62" s="67" t="s">
        <v>185</v>
      </c>
      <c r="B62" s="107"/>
      <c r="C62" s="108"/>
      <c r="D62" s="108"/>
      <c r="E62" s="108"/>
      <c r="F62" s="108"/>
      <c r="G62" s="110" t="s">
        <v>70</v>
      </c>
      <c r="H62" s="114"/>
      <c r="I62" s="114"/>
      <c r="J62" s="115"/>
      <c r="K62" s="114"/>
      <c r="L62" s="107"/>
      <c r="M62" s="113"/>
    </row>
  </sheetData>
  <mergeCells count="25">
    <mergeCell ref="D1:K1"/>
    <mergeCell ref="D2:K2"/>
    <mergeCell ref="A6:G7"/>
    <mergeCell ref="H6:M8"/>
    <mergeCell ref="C5:E5"/>
    <mergeCell ref="L1:M1"/>
    <mergeCell ref="L2:M2"/>
    <mergeCell ref="A3:G3"/>
    <mergeCell ref="K3:L3"/>
    <mergeCell ref="A4:G4"/>
    <mergeCell ref="H4:J4"/>
    <mergeCell ref="H3:J3"/>
    <mergeCell ref="A1:C1"/>
    <mergeCell ref="A2:C2"/>
    <mergeCell ref="I9:J9"/>
    <mergeCell ref="C52:F52"/>
    <mergeCell ref="A60:B60"/>
    <mergeCell ref="H11:K11"/>
    <mergeCell ref="A53:B53"/>
    <mergeCell ref="A54:B54"/>
    <mergeCell ref="A55:B55"/>
    <mergeCell ref="A56:B56"/>
    <mergeCell ref="A57:B57"/>
    <mergeCell ref="A58:B58"/>
    <mergeCell ref="H53:M58"/>
  </mergeCells>
  <pageMargins left="0.7" right="0.7" top="0.75" bottom="0.75" header="0.3" footer="0.3"/>
  <pageSetup scale="75"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NCAOC</cp:lastModifiedBy>
  <cp:lastPrinted>2017-12-04T17:04:12Z</cp:lastPrinted>
  <dcterms:created xsi:type="dcterms:W3CDTF">2013-12-12T21:52:06Z</dcterms:created>
  <dcterms:modified xsi:type="dcterms:W3CDTF">2019-01-07T15:11:39Z</dcterms:modified>
</cp:coreProperties>
</file>