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0" yWindow="210" windowWidth="11100" windowHeight="6345" activeTab="0"/>
  </bookViews>
  <sheets>
    <sheet name="Sheet1" sheetId="1" r:id="rId1"/>
  </sheets>
  <definedNames>
    <definedName name="months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<sst xmlns="http://schemas.openxmlformats.org/spreadsheetml/2006/main" count="23" uniqueCount="22">
  <si>
    <t>Balance</t>
  </si>
  <si>
    <t>Employee's Name:</t>
  </si>
  <si>
    <t>Days Used</t>
  </si>
  <si>
    <t>Starting November 2002</t>
  </si>
  <si>
    <t>Month Ending</t>
  </si>
  <si>
    <t>Today's Date:</t>
  </si>
  <si>
    <t>Years 10, 15, 20, etc.</t>
  </si>
  <si>
    <t>REGULAR VACATION ACCRUAL</t>
  </si>
  <si>
    <t>Notes</t>
  </si>
  <si>
    <t>Beginning Balance</t>
  </si>
  <si>
    <t>Days Accrued</t>
  </si>
  <si>
    <t>Ending Balance</t>
  </si>
  <si>
    <t>Days Credited</t>
  </si>
  <si>
    <r>
      <t>5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WEEK CREDIT</t>
    </r>
  </si>
  <si>
    <t>Vacation Tracker Deluxe</t>
  </si>
  <si>
    <t>Monthly % Effort</t>
  </si>
  <si>
    <t>Enter month and year to begin tracking (if different from start date):</t>
  </si>
  <si>
    <t>Month</t>
  </si>
  <si>
    <t>Year</t>
  </si>
  <si>
    <r>
      <t>Important:</t>
    </r>
    <r>
      <rPr>
        <sz val="10"/>
        <rFont val="Arial"/>
        <family val="0"/>
      </rPr>
      <t xml:space="preserve"> For the purposes of this tool, "days" are equivalent to </t>
    </r>
    <r>
      <rPr>
        <i/>
        <sz val="10"/>
        <rFont val="Arial"/>
        <family val="2"/>
      </rPr>
      <t>standard full work days</t>
    </r>
    <r>
      <rPr>
        <sz val="10"/>
        <rFont val="Arial"/>
        <family val="0"/>
      </rPr>
      <t xml:space="preserve">. An employee at 50% effort working five half days each week should record a day of vacation as ".5" in the Days Used column.  An employee at 80% effort working 4 full days each week should record a day of vacation as "1" in the Days Used column.
</t>
    </r>
    <r>
      <rPr>
        <b/>
        <sz val="10"/>
        <rFont val="Arial"/>
        <family val="2"/>
      </rPr>
      <t>Be sure to enter the correct % effort for each month!</t>
    </r>
  </si>
  <si>
    <t>(for Administrative Staff)</t>
  </si>
  <si>
    <t>Leave Accrual Rate Date: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</si>
</sst>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  <numFmt numFmtId="165" formatCode="mmm\-yyyy"/>
    <numFmt numFmtId="166" formatCode="mmmm\ d\,\ yyyy"/>
    <numFmt numFmtId="167" formatCode="00000"/>
    <numFmt numFmtId="168" formatCode="0.0000"/>
    <numFmt numFmtId="169" formatCode="0.0"/>
    <numFmt numFmtId="170" formatCode="0.000"/>
    <numFmt numFmtId="171" formatCode="0.00000"/>
  </numFmts>
  <fonts count="14">
    <font>
      <sz val="10"/>
      <name val="Arial"/>
      <family val="0"/>
    </font>
    <font>
      <b/>
      <sz val="12"/>
      <name val="Arial"/>
      <family val="0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NumberFormat="1" applyFont="1" applyFill="1" applyAlignment="1" applyProtection="1">
      <alignment horizontal="left"/>
      <protection hidden="1"/>
    </xf>
    <xf numFmtId="14" fontId="6" fillId="2" borderId="1" xfId="0" applyNumberFormat="1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vertical="top"/>
      <protection hidden="1"/>
    </xf>
    <xf numFmtId="0" fontId="1" fillId="3" borderId="0" xfId="0" applyFont="1" applyFill="1" applyBorder="1" applyAlignment="1" applyProtection="1">
      <alignment horizontal="center" vertical="top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6" fillId="2" borderId="3" xfId="0" applyFont="1" applyFill="1" applyBorder="1" applyAlignment="1" applyProtection="1">
      <alignment horizontal="right"/>
      <protection hidden="1" locked="0"/>
    </xf>
    <xf numFmtId="0" fontId="6" fillId="2" borderId="4" xfId="0" applyFont="1" applyFill="1" applyBorder="1" applyAlignment="1" applyProtection="1">
      <alignment horizontal="right"/>
      <protection hidden="1" locked="0"/>
    </xf>
    <xf numFmtId="14" fontId="0" fillId="0" borderId="0" xfId="0" applyNumberFormat="1" applyAlignment="1" applyProtection="1">
      <alignment wrapText="1"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66" fontId="8" fillId="0" borderId="5" xfId="0" applyNumberFormat="1" applyFont="1" applyBorder="1" applyAlignment="1" applyProtection="1">
      <alignment horizontal="right" vertical="center"/>
      <protection hidden="1"/>
    </xf>
    <xf numFmtId="2" fontId="2" fillId="2" borderId="6" xfId="0" applyNumberFormat="1" applyFont="1" applyFill="1" applyBorder="1" applyAlignment="1" applyProtection="1">
      <alignment horizontal="center" vertical="center"/>
      <protection hidden="1"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9" fontId="2" fillId="5" borderId="5" xfId="19" applyFont="1" applyFill="1" applyBorder="1" applyAlignment="1" applyProtection="1">
      <alignment horizontal="center" vertical="center"/>
      <protection hidden="1"/>
    </xf>
    <xf numFmtId="49" fontId="12" fillId="2" borderId="5" xfId="0" applyNumberFormat="1" applyFont="1" applyFill="1" applyBorder="1" applyAlignment="1" applyProtection="1">
      <alignment vertical="center" wrapText="1"/>
      <protection locked="0"/>
    </xf>
    <xf numFmtId="166" fontId="8" fillId="0" borderId="8" xfId="0" applyNumberFormat="1" applyFont="1" applyBorder="1" applyAlignment="1" applyProtection="1">
      <alignment horizontal="right" vertical="center"/>
      <protection hidden="1"/>
    </xf>
    <xf numFmtId="2" fontId="1" fillId="6" borderId="9" xfId="0" applyNumberFormat="1" applyFont="1" applyFill="1" applyBorder="1" applyAlignment="1" applyProtection="1">
      <alignment horizontal="center" vertical="center"/>
      <protection hidden="1"/>
    </xf>
    <xf numFmtId="168" fontId="1" fillId="6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6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9" fontId="2" fillId="2" borderId="15" xfId="19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166" fontId="8" fillId="0" borderId="18" xfId="0" applyNumberFormat="1" applyFont="1" applyBorder="1" applyAlignment="1" applyProtection="1">
      <alignment horizontal="right" vertical="center"/>
      <protection hidden="1"/>
    </xf>
    <xf numFmtId="2" fontId="1" fillId="6" borderId="19" xfId="0" applyNumberFormat="1" applyFont="1" applyFill="1" applyBorder="1" applyAlignment="1" applyProtection="1">
      <alignment horizontal="center" vertical="center"/>
      <protection hidden="1"/>
    </xf>
    <xf numFmtId="168" fontId="1" fillId="6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21" xfId="0" applyNumberFormat="1" applyFont="1" applyFill="1" applyBorder="1" applyAlignment="1" applyProtection="1">
      <alignment horizontal="center" vertical="center"/>
      <protection locked="0"/>
    </xf>
    <xf numFmtId="2" fontId="1" fillId="6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hidden="1"/>
    </xf>
    <xf numFmtId="9" fontId="2" fillId="2" borderId="18" xfId="19" applyFont="1" applyFill="1" applyBorder="1" applyAlignment="1" applyProtection="1">
      <alignment horizontal="center" vertical="center"/>
      <protection locked="0"/>
    </xf>
    <xf numFmtId="49" fontId="12" fillId="2" borderId="18" xfId="0" applyNumberFormat="1" applyFont="1" applyFill="1" applyBorder="1" applyAlignment="1" applyProtection="1">
      <alignment vertical="center" wrapText="1"/>
      <protection locked="0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Alignment="1" applyProtection="1">
      <alignment horizontal="left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" fillId="5" borderId="26" xfId="0" applyNumberFormat="1" applyFont="1" applyFill="1" applyBorder="1" applyAlignment="1" applyProtection="1">
      <alignment horizontal="center" vertical="center"/>
      <protection hidden="1"/>
    </xf>
    <xf numFmtId="0" fontId="1" fillId="5" borderId="27" xfId="0" applyNumberFormat="1" applyFont="1" applyFill="1" applyBorder="1" applyAlignment="1" applyProtection="1">
      <alignment horizontal="center" vertical="center"/>
      <protection hidden="1"/>
    </xf>
    <xf numFmtId="0" fontId="1" fillId="5" borderId="26" xfId="0" applyNumberFormat="1" applyFont="1" applyFill="1" applyBorder="1" applyAlignment="1" applyProtection="1">
      <alignment horizontal="center" vertical="center"/>
      <protection hidden="1"/>
    </xf>
    <xf numFmtId="0" fontId="1" fillId="5" borderId="28" xfId="0" applyNumberFormat="1" applyFont="1" applyFill="1" applyBorder="1" applyAlignment="1" applyProtection="1">
      <alignment horizontal="center" vertical="center"/>
      <protection hidden="1"/>
    </xf>
    <xf numFmtId="0" fontId="1" fillId="5" borderId="27" xfId="0" applyNumberFormat="1" applyFont="1" applyFill="1" applyBorder="1" applyAlignment="1" applyProtection="1">
      <alignment horizontal="center" vertical="center"/>
      <protection hidden="1"/>
    </xf>
    <xf numFmtId="0" fontId="1" fillId="7" borderId="2" xfId="0" applyFont="1" applyFill="1" applyBorder="1" applyAlignment="1" applyProtection="1">
      <alignment horizontal="center" vertical="top"/>
      <protection hidden="1"/>
    </xf>
    <xf numFmtId="0" fontId="1" fillId="8" borderId="29" xfId="0" applyNumberFormat="1" applyFont="1" applyFill="1" applyBorder="1" applyAlignment="1" applyProtection="1">
      <alignment horizontal="center"/>
      <protection hidden="1"/>
    </xf>
    <xf numFmtId="0" fontId="1" fillId="8" borderId="30" xfId="0" applyNumberFormat="1" applyFont="1" applyFill="1" applyBorder="1" applyAlignment="1" applyProtection="1">
      <alignment horizontal="center"/>
      <protection hidden="1"/>
    </xf>
    <xf numFmtId="0" fontId="1" fillId="8" borderId="31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8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32" xfId="0" applyFont="1" applyFill="1" applyBorder="1" applyAlignment="1" applyProtection="1">
      <alignment horizontal="center" vertical="center" wrapText="1"/>
      <protection hidden="1"/>
    </xf>
    <xf numFmtId="0" fontId="1" fillId="7" borderId="25" xfId="0" applyFont="1" applyFill="1" applyBorder="1" applyAlignment="1" applyProtection="1">
      <alignment horizontal="center" vertical="center" wrapText="1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" fillId="8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25" xfId="0" applyNumberFormat="1" applyFont="1" applyFill="1" applyBorder="1" applyAlignment="1" applyProtection="1">
      <alignment horizontal="center" vertical="center" wrapText="1"/>
      <protection hidden="1"/>
    </xf>
    <xf numFmtId="14" fontId="6" fillId="2" borderId="3" xfId="0" applyNumberFormat="1" applyFont="1" applyFill="1" applyBorder="1" applyAlignment="1" applyProtection="1">
      <alignment horizontal="left"/>
      <protection locked="0"/>
    </xf>
    <xf numFmtId="14" fontId="6" fillId="2" borderId="33" xfId="0" applyNumberFormat="1" applyFont="1" applyFill="1" applyBorder="1" applyAlignment="1" applyProtection="1">
      <alignment horizontal="left"/>
      <protection locked="0"/>
    </xf>
    <xf numFmtId="14" fontId="6" fillId="2" borderId="34" xfId="0" applyNumberFormat="1" applyFont="1" applyFill="1" applyBorder="1" applyAlignment="1" applyProtection="1">
      <alignment horizontal="left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RowColHeaders="0" tabSelected="1" showOutlineSymbols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5" sqref="C5:E5"/>
    </sheetView>
  </sheetViews>
  <sheetFormatPr defaultColWidth="9.140625" defaultRowHeight="12.75"/>
  <cols>
    <col min="1" max="1" width="1.7109375" style="1" customWidth="1"/>
    <col min="2" max="2" width="24.140625" style="10" customWidth="1"/>
    <col min="3" max="3" width="12.7109375" style="2" customWidth="1"/>
    <col min="4" max="4" width="10.28125" style="2" customWidth="1"/>
    <col min="5" max="5" width="9.421875" style="2" customWidth="1"/>
    <col min="6" max="6" width="10.28125" style="2" customWidth="1"/>
    <col min="7" max="7" width="10.28125" style="1" customWidth="1"/>
    <col min="8" max="8" width="9.28125" style="1" customWidth="1"/>
    <col min="9" max="9" width="10.28125" style="1" customWidth="1"/>
    <col min="10" max="10" width="11.57421875" style="1" customWidth="1"/>
    <col min="11" max="11" width="18.28125" style="1" customWidth="1"/>
    <col min="12" max="12" width="10.140625" style="1" bestFit="1" customWidth="1"/>
    <col min="13" max="16384" width="9.140625" style="1" customWidth="1"/>
  </cols>
  <sheetData>
    <row r="1" spans="2:11" ht="20.25">
      <c r="B1" s="75" t="s">
        <v>14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8">
      <c r="B2" s="76" t="s">
        <v>20</v>
      </c>
      <c r="C2" s="76"/>
      <c r="D2" s="76"/>
      <c r="E2" s="76"/>
      <c r="F2" s="76"/>
      <c r="G2" s="76"/>
      <c r="H2" s="76"/>
      <c r="I2" s="76"/>
      <c r="J2" s="76"/>
      <c r="K2" s="76"/>
    </row>
    <row r="3" spans="2:10" ht="18">
      <c r="B3" s="12"/>
      <c r="C3" s="12"/>
      <c r="D3" s="12"/>
      <c r="E3" s="12"/>
      <c r="F3" s="12"/>
      <c r="G3" s="12"/>
      <c r="H3" s="12"/>
      <c r="I3" s="12"/>
      <c r="J3" s="12"/>
    </row>
    <row r="4" spans="2:11" ht="15" customHeight="1" thickBot="1">
      <c r="B4" s="11" t="s">
        <v>5</v>
      </c>
      <c r="C4" s="3">
        <f ca="1">TODAY()</f>
        <v>38837</v>
      </c>
      <c r="D4" s="4"/>
      <c r="E4" s="4"/>
      <c r="G4" s="58" t="s">
        <v>19</v>
      </c>
      <c r="H4" s="58"/>
      <c r="I4" s="58"/>
      <c r="J4" s="58"/>
      <c r="K4" s="58"/>
    </row>
    <row r="5" spans="2:11" ht="15.75" thickBot="1">
      <c r="B5" s="11" t="s">
        <v>1</v>
      </c>
      <c r="C5" s="79"/>
      <c r="D5" s="80"/>
      <c r="E5" s="81"/>
      <c r="G5" s="58"/>
      <c r="H5" s="58"/>
      <c r="I5" s="58"/>
      <c r="J5" s="58"/>
      <c r="K5" s="58"/>
    </row>
    <row r="6" spans="2:11" ht="15.75" thickBot="1">
      <c r="B6" s="11" t="s">
        <v>21</v>
      </c>
      <c r="C6" s="14"/>
      <c r="D6" s="13"/>
      <c r="E6" s="13"/>
      <c r="G6" s="58"/>
      <c r="H6" s="58"/>
      <c r="I6" s="58"/>
      <c r="J6" s="58"/>
      <c r="K6" s="58"/>
    </row>
    <row r="7" spans="2:11" ht="15" customHeight="1">
      <c r="B7" s="57" t="s">
        <v>16</v>
      </c>
      <c r="C7" s="22"/>
      <c r="D7" s="22"/>
      <c r="E7" s="1"/>
      <c r="F7" s="1"/>
      <c r="G7" s="58"/>
      <c r="H7" s="58"/>
      <c r="I7" s="58"/>
      <c r="J7" s="58"/>
      <c r="K7" s="58"/>
    </row>
    <row r="8" spans="2:12" ht="15" customHeight="1" thickBot="1">
      <c r="B8" s="57"/>
      <c r="C8" s="1" t="s">
        <v>17</v>
      </c>
      <c r="D8" s="1" t="s">
        <v>18</v>
      </c>
      <c r="E8" s="23"/>
      <c r="F8" s="1"/>
      <c r="G8" s="58"/>
      <c r="H8" s="58"/>
      <c r="I8" s="58"/>
      <c r="J8" s="58"/>
      <c r="K8" s="58"/>
      <c r="L8" s="23"/>
    </row>
    <row r="9" spans="2:12" ht="15" customHeight="1" thickBot="1">
      <c r="B9" s="57"/>
      <c r="C9" s="20"/>
      <c r="D9" s="21"/>
      <c r="E9" s="7"/>
      <c r="F9" s="8"/>
      <c r="G9" s="58"/>
      <c r="H9" s="58"/>
      <c r="I9" s="58"/>
      <c r="J9" s="58"/>
      <c r="K9" s="58"/>
      <c r="L9" s="23"/>
    </row>
    <row r="10" spans="2:12" ht="15" customHeight="1" thickBot="1">
      <c r="B10" s="5"/>
      <c r="C10" s="6"/>
      <c r="D10" s="6"/>
      <c r="E10" s="7"/>
      <c r="F10" s="8"/>
      <c r="G10" s="19"/>
      <c r="H10" s="19"/>
      <c r="I10" s="19"/>
      <c r="J10" s="19"/>
      <c r="K10" s="19"/>
      <c r="L10" s="23"/>
    </row>
    <row r="11" spans="2:11" ht="20.25" thickBot="1" thickTop="1">
      <c r="B11" s="11"/>
      <c r="C11" s="65" t="s">
        <v>7</v>
      </c>
      <c r="D11" s="66"/>
      <c r="E11" s="66"/>
      <c r="F11" s="67"/>
      <c r="G11" s="64" t="s">
        <v>13</v>
      </c>
      <c r="H11" s="64"/>
      <c r="I11" s="64"/>
      <c r="J11" s="15"/>
      <c r="K11" s="17"/>
    </row>
    <row r="12" spans="2:11" ht="17.25" customHeight="1" hidden="1" thickBot="1" thickTop="1">
      <c r="B12" s="11"/>
      <c r="C12" s="65" t="s">
        <v>3</v>
      </c>
      <c r="D12" s="66"/>
      <c r="E12" s="66"/>
      <c r="F12" s="67"/>
      <c r="G12" s="64" t="s">
        <v>6</v>
      </c>
      <c r="H12" s="64"/>
      <c r="I12" s="64"/>
      <c r="J12" s="16"/>
      <c r="K12" s="18"/>
    </row>
    <row r="13" spans="2:11" ht="17.25" customHeight="1" thickBot="1" thickTop="1">
      <c r="B13" s="8"/>
      <c r="C13" s="69" t="s">
        <v>9</v>
      </c>
      <c r="D13" s="69" t="s">
        <v>10</v>
      </c>
      <c r="E13" s="69" t="s">
        <v>2</v>
      </c>
      <c r="F13" s="77" t="s">
        <v>11</v>
      </c>
      <c r="G13" s="71" t="s">
        <v>12</v>
      </c>
      <c r="H13" s="71" t="s">
        <v>2</v>
      </c>
      <c r="I13" s="68" t="s">
        <v>0</v>
      </c>
      <c r="J13" s="82" t="s">
        <v>15</v>
      </c>
      <c r="K13" s="73" t="s">
        <v>8</v>
      </c>
    </row>
    <row r="14" spans="2:11" ht="17.25" thickBot="1" thickTop="1">
      <c r="B14" s="8" t="s">
        <v>4</v>
      </c>
      <c r="C14" s="70"/>
      <c r="D14" s="70"/>
      <c r="E14" s="70"/>
      <c r="F14" s="78"/>
      <c r="G14" s="72"/>
      <c r="H14" s="72"/>
      <c r="I14" s="68"/>
      <c r="J14" s="56"/>
      <c r="K14" s="74"/>
    </row>
    <row r="15" spans="1:11" ht="16.5" thickTop="1">
      <c r="A15" s="24"/>
      <c r="B15" s="25" t="str">
        <f>IF(ISBLANK(C$6),"Enter Eligibility Date!",IF(AND(ISNUMBER(C9),ISNUMBER(D9)),IF(DAY(C$6-1)&gt;DAY(DATE(D9,C9+1,0)),DATE(D9,C9+1,0),DATE(D9,C9,DAY(C$6-1))),C$6-1))</f>
        <v>Enter Eligibility Date!</v>
      </c>
      <c r="C15" s="61"/>
      <c r="D15" s="62"/>
      <c r="E15" s="63"/>
      <c r="F15" s="26"/>
      <c r="G15" s="59"/>
      <c r="H15" s="60"/>
      <c r="I15" s="27"/>
      <c r="J15" s="28"/>
      <c r="K15" s="29"/>
    </row>
    <row r="16" spans="1:11" ht="15.75">
      <c r="A16" s="24"/>
      <c r="B16" s="30">
        <f>IF(ISBLANK(C$6),"",IF(DAY(C$6-1)&gt;DAY(DATE(YEAR(B15),MONTH(B15)+2,0)),DATE(YEAR(B15),MONTH(B15)+2,0),DATE(YEAR(B15),MONTH(B15)+1,DAY(C$6-1))))</f>
      </c>
      <c r="C16" s="31">
        <f>F15</f>
        <v>0</v>
      </c>
      <c r="D16" s="32">
        <f>IF(AND(J16&gt;=0.5,B15&gt;=C$6-1),IF(B16&lt;DATE(2002,11,1),IF(B16&lt;C$6+1830,J16*1.25,J16*1.6667),IF(B16&lt;=C$6+366,J16*1.25,J16*1.6667)),0)</f>
        <v>1.6667</v>
      </c>
      <c r="E16" s="33"/>
      <c r="F16" s="34">
        <f aca="true" t="shared" si="0" ref="F16:F42">IF(B16&gt;=DATE(2005,9,1),IF((C16+D16-E16)&gt;40,40,(C16+D16-E16)),(C16+D16-E16))</f>
        <v>1.6667</v>
      </c>
      <c r="G16" s="35" t="e">
        <f>IF(DAY(C$6)=1,IF(OR(B16&lt;DATE(2002,11,1),J16&lt;0.5),0,IF(B16&lt;=DATE(2003,10,31),IF(AND(MONTH(B16)=MONTH(C$6),YEAR(B16)-YEAR(C$6)&gt;=10),J16*(5-(MOD(YEAR(B16)-YEAR(C$6),5))),0),IF(AND(MONTH(B16)=MONTH(C$6),YEAR(B16)-YEAR(C$6)&gt;=10,MOD(YEAR(B16)-YEAR(C$6),5)=0),5*J16,0))),IF(OR(B15&lt;DATE(2002,11,1),J16&lt;0.5),0,IF(B15&lt;=DATE(2003,10,31),IF(AND(MONTH(B15)=MONTH(C$6),YEAR(B15)-YEAR(C$6)&gt;=10),J16*(5-(MOD(YEAR(B15)-YEAR(C$6),5))),0),IF(AND(MONTH(B15)=MONTH(C$6),YEAR(B15)-YEAR(C$6)&gt;=10,MOD(YEAR(B15)-YEAR(C$6),5)=0),5*J16,0))))</f>
        <v>#VALUE!</v>
      </c>
      <c r="H16" s="36"/>
      <c r="I16" s="37" t="e">
        <f>IF(G16=0,(I15+G16-H16),(G16-H16))</f>
        <v>#VALUE!</v>
      </c>
      <c r="J16" s="38">
        <v>1</v>
      </c>
      <c r="K16" s="39"/>
    </row>
    <row r="17" spans="1:11" ht="15.75">
      <c r="A17" s="24"/>
      <c r="B17" s="30">
        <f aca="true" t="shared" si="1" ref="B17:B80">IF(ISBLANK(C$6),"",IF(DAY(C$6-1)&gt;DAY(DATE(YEAR(B16),MONTH(B16)+2,0)),DATE(YEAR(B16),MONTH(B16)+2,0),DATE(YEAR(B16),MONTH(B16)+1,DAY(C$6-1))))</f>
      </c>
      <c r="C17" s="31">
        <f aca="true" t="shared" si="2" ref="C17:C80">F16</f>
        <v>1.6667</v>
      </c>
      <c r="D17" s="32">
        <f aca="true" t="shared" si="3" ref="D17:D80">IF(AND(J17&gt;=0.5,B16&gt;=C$6-1),IF(B17&lt;DATE(2002,11,1),IF(B17&lt;C$6+1830,J17*1.25,J17*1.6667),IF(B17&lt;=C$6+366,J17*1.25,J17*1.6667)),0)</f>
        <v>1.6667</v>
      </c>
      <c r="E17" s="33"/>
      <c r="F17" s="34">
        <f t="shared" si="0"/>
        <v>3.3334</v>
      </c>
      <c r="G17" s="35" t="e">
        <f aca="true" t="shared" si="4" ref="G17:G80">IF(DAY(C$6)=1,IF(OR(B17&lt;DATE(2002,11,1),J17&lt;0.5),0,IF(B17&lt;=DATE(2003,10,31),IF(AND(MONTH(B17)=MONTH(C$6),YEAR(B17)-YEAR(C$6)&gt;=10),J17*(5-(MOD(YEAR(B17)-YEAR(C$6),5))),0),IF(AND(MONTH(B17)=MONTH(C$6),YEAR(B17)-YEAR(C$6)&gt;=10,MOD(YEAR(B17)-YEAR(C$6),5)=0),5*J17,0))),IF(OR(B16&lt;DATE(2002,11,1),J17&lt;0.5),0,IF(B16&lt;=DATE(2003,10,31),IF(AND(MONTH(B16)=MONTH(C$6),YEAR(B16)-YEAR(C$6)&gt;=10),J17*(5-(MOD(YEAR(B16)-YEAR(C$6),5))),0),IF(AND(MONTH(B16)=MONTH(C$6),YEAR(B16)-YEAR(C$6)&gt;=10,MOD(YEAR(B16)-YEAR(C$6),5)=0),5*J17,0))))</f>
        <v>#VALUE!</v>
      </c>
      <c r="H17" s="36"/>
      <c r="I17" s="37" t="e">
        <f aca="true" t="shared" si="5" ref="I17:I80">IF(G17=0,(I16+G17-H17),(G17-H17))</f>
        <v>#VALUE!</v>
      </c>
      <c r="J17" s="38">
        <f aca="true" t="shared" si="6" ref="J17:J80">J16</f>
        <v>1</v>
      </c>
      <c r="K17" s="39"/>
    </row>
    <row r="18" spans="1:11" ht="15.75">
      <c r="A18" s="24"/>
      <c r="B18" s="30">
        <f t="shared" si="1"/>
      </c>
      <c r="C18" s="31">
        <f t="shared" si="2"/>
        <v>3.3334</v>
      </c>
      <c r="D18" s="32">
        <f t="shared" si="3"/>
        <v>1.6667</v>
      </c>
      <c r="E18" s="33"/>
      <c r="F18" s="34">
        <f t="shared" si="0"/>
        <v>5.0001</v>
      </c>
      <c r="G18" s="35" t="e">
        <f t="shared" si="4"/>
        <v>#VALUE!</v>
      </c>
      <c r="H18" s="36"/>
      <c r="I18" s="37" t="e">
        <f t="shared" si="5"/>
        <v>#VALUE!</v>
      </c>
      <c r="J18" s="38">
        <f t="shared" si="6"/>
        <v>1</v>
      </c>
      <c r="K18" s="39"/>
    </row>
    <row r="19" spans="1:11" ht="15.75">
      <c r="A19" s="24"/>
      <c r="B19" s="30">
        <f t="shared" si="1"/>
      </c>
      <c r="C19" s="31">
        <f t="shared" si="2"/>
        <v>5.0001</v>
      </c>
      <c r="D19" s="32">
        <f t="shared" si="3"/>
        <v>1.6667</v>
      </c>
      <c r="E19" s="33"/>
      <c r="F19" s="34">
        <f t="shared" si="0"/>
        <v>6.6668</v>
      </c>
      <c r="G19" s="35" t="e">
        <f t="shared" si="4"/>
        <v>#VALUE!</v>
      </c>
      <c r="H19" s="36"/>
      <c r="I19" s="37" t="e">
        <f t="shared" si="5"/>
        <v>#VALUE!</v>
      </c>
      <c r="J19" s="38">
        <f t="shared" si="6"/>
        <v>1</v>
      </c>
      <c r="K19" s="39"/>
    </row>
    <row r="20" spans="1:11" ht="15.75">
      <c r="A20" s="24"/>
      <c r="B20" s="30">
        <f t="shared" si="1"/>
      </c>
      <c r="C20" s="31">
        <f t="shared" si="2"/>
        <v>6.6668</v>
      </c>
      <c r="D20" s="32">
        <f t="shared" si="3"/>
        <v>1.6667</v>
      </c>
      <c r="E20" s="40"/>
      <c r="F20" s="34">
        <f t="shared" si="0"/>
        <v>8.3335</v>
      </c>
      <c r="G20" s="35" t="e">
        <f t="shared" si="4"/>
        <v>#VALUE!</v>
      </c>
      <c r="H20" s="41"/>
      <c r="I20" s="37" t="e">
        <f t="shared" si="5"/>
        <v>#VALUE!</v>
      </c>
      <c r="J20" s="38">
        <f t="shared" si="6"/>
        <v>1</v>
      </c>
      <c r="K20" s="39"/>
    </row>
    <row r="21" spans="1:11" ht="15.75">
      <c r="A21" s="24"/>
      <c r="B21" s="30">
        <f t="shared" si="1"/>
      </c>
      <c r="C21" s="31">
        <f t="shared" si="2"/>
        <v>8.3335</v>
      </c>
      <c r="D21" s="32">
        <f t="shared" si="3"/>
        <v>1.6667</v>
      </c>
      <c r="E21" s="42"/>
      <c r="F21" s="34">
        <f t="shared" si="0"/>
        <v>10.000200000000001</v>
      </c>
      <c r="G21" s="35" t="e">
        <f t="shared" si="4"/>
        <v>#VALUE!</v>
      </c>
      <c r="H21" s="36"/>
      <c r="I21" s="37" t="e">
        <f t="shared" si="5"/>
        <v>#VALUE!</v>
      </c>
      <c r="J21" s="38">
        <f t="shared" si="6"/>
        <v>1</v>
      </c>
      <c r="K21" s="39"/>
    </row>
    <row r="22" spans="1:12" s="9" customFormat="1" ht="15.75">
      <c r="A22" s="43"/>
      <c r="B22" s="30">
        <f t="shared" si="1"/>
      </c>
      <c r="C22" s="31">
        <f t="shared" si="2"/>
        <v>10.000200000000001</v>
      </c>
      <c r="D22" s="32">
        <f t="shared" si="3"/>
        <v>1.6667</v>
      </c>
      <c r="E22" s="42"/>
      <c r="F22" s="34">
        <f t="shared" si="0"/>
        <v>11.666900000000002</v>
      </c>
      <c r="G22" s="35" t="e">
        <f t="shared" si="4"/>
        <v>#VALUE!</v>
      </c>
      <c r="H22" s="36"/>
      <c r="I22" s="37" t="e">
        <f t="shared" si="5"/>
        <v>#VALUE!</v>
      </c>
      <c r="J22" s="38">
        <f t="shared" si="6"/>
        <v>1</v>
      </c>
      <c r="K22" s="39"/>
      <c r="L22" s="1"/>
    </row>
    <row r="23" spans="1:12" s="9" customFormat="1" ht="15.75">
      <c r="A23" s="43"/>
      <c r="B23" s="30">
        <f t="shared" si="1"/>
      </c>
      <c r="C23" s="31">
        <f t="shared" si="2"/>
        <v>11.666900000000002</v>
      </c>
      <c r="D23" s="32">
        <f t="shared" si="3"/>
        <v>1.6667</v>
      </c>
      <c r="E23" s="42"/>
      <c r="F23" s="34">
        <f t="shared" si="0"/>
        <v>13.333600000000002</v>
      </c>
      <c r="G23" s="35" t="e">
        <f t="shared" si="4"/>
        <v>#VALUE!</v>
      </c>
      <c r="H23" s="36"/>
      <c r="I23" s="37" t="e">
        <f t="shared" si="5"/>
        <v>#VALUE!</v>
      </c>
      <c r="J23" s="38">
        <f t="shared" si="6"/>
        <v>1</v>
      </c>
      <c r="K23" s="39"/>
      <c r="L23" s="1"/>
    </row>
    <row r="24" spans="1:12" s="9" customFormat="1" ht="15.75">
      <c r="A24" s="43"/>
      <c r="B24" s="30">
        <f t="shared" si="1"/>
      </c>
      <c r="C24" s="31">
        <f t="shared" si="2"/>
        <v>13.333600000000002</v>
      </c>
      <c r="D24" s="32">
        <f t="shared" si="3"/>
        <v>1.6667</v>
      </c>
      <c r="E24" s="42"/>
      <c r="F24" s="34">
        <f t="shared" si="0"/>
        <v>15.000300000000003</v>
      </c>
      <c r="G24" s="35" t="e">
        <f t="shared" si="4"/>
        <v>#VALUE!</v>
      </c>
      <c r="H24" s="36"/>
      <c r="I24" s="37" t="e">
        <f t="shared" si="5"/>
        <v>#VALUE!</v>
      </c>
      <c r="J24" s="38">
        <f t="shared" si="6"/>
        <v>1</v>
      </c>
      <c r="K24" s="39"/>
      <c r="L24" s="1"/>
    </row>
    <row r="25" spans="1:11" ht="15.75">
      <c r="A25" s="24"/>
      <c r="B25" s="30">
        <f t="shared" si="1"/>
      </c>
      <c r="C25" s="31">
        <f t="shared" si="2"/>
        <v>15.000300000000003</v>
      </c>
      <c r="D25" s="32">
        <f t="shared" si="3"/>
        <v>1.6667</v>
      </c>
      <c r="E25" s="42"/>
      <c r="F25" s="34">
        <f t="shared" si="0"/>
        <v>16.667</v>
      </c>
      <c r="G25" s="35" t="e">
        <f t="shared" si="4"/>
        <v>#VALUE!</v>
      </c>
      <c r="H25" s="36"/>
      <c r="I25" s="37" t="e">
        <f t="shared" si="5"/>
        <v>#VALUE!</v>
      </c>
      <c r="J25" s="38">
        <f t="shared" si="6"/>
        <v>1</v>
      </c>
      <c r="K25" s="39"/>
    </row>
    <row r="26" spans="1:11" ht="15.75">
      <c r="A26" s="24"/>
      <c r="B26" s="30">
        <f t="shared" si="1"/>
      </c>
      <c r="C26" s="31">
        <f t="shared" si="2"/>
        <v>16.667</v>
      </c>
      <c r="D26" s="32">
        <f t="shared" si="3"/>
        <v>1.6667</v>
      </c>
      <c r="E26" s="33"/>
      <c r="F26" s="34">
        <f t="shared" si="0"/>
        <v>18.3337</v>
      </c>
      <c r="G26" s="35" t="e">
        <f t="shared" si="4"/>
        <v>#VALUE!</v>
      </c>
      <c r="H26" s="44"/>
      <c r="I26" s="37" t="e">
        <f t="shared" si="5"/>
        <v>#VALUE!</v>
      </c>
      <c r="J26" s="38">
        <f t="shared" si="6"/>
        <v>1</v>
      </c>
      <c r="K26" s="39"/>
    </row>
    <row r="27" spans="1:11" ht="15.75">
      <c r="A27" s="24"/>
      <c r="B27" s="30">
        <f t="shared" si="1"/>
      </c>
      <c r="C27" s="31">
        <f t="shared" si="2"/>
        <v>18.3337</v>
      </c>
      <c r="D27" s="32">
        <f t="shared" si="3"/>
        <v>1.6667</v>
      </c>
      <c r="E27" s="33"/>
      <c r="F27" s="34">
        <f t="shared" si="0"/>
        <v>20.0004</v>
      </c>
      <c r="G27" s="35" t="e">
        <f t="shared" si="4"/>
        <v>#VALUE!</v>
      </c>
      <c r="H27" s="36"/>
      <c r="I27" s="37" t="e">
        <f t="shared" si="5"/>
        <v>#VALUE!</v>
      </c>
      <c r="J27" s="38">
        <f t="shared" si="6"/>
        <v>1</v>
      </c>
      <c r="K27" s="39"/>
    </row>
    <row r="28" spans="1:11" ht="15.75">
      <c r="A28" s="24"/>
      <c r="B28" s="30">
        <f t="shared" si="1"/>
      </c>
      <c r="C28" s="31">
        <f t="shared" si="2"/>
        <v>20.0004</v>
      </c>
      <c r="D28" s="32">
        <f t="shared" si="3"/>
        <v>1.6667</v>
      </c>
      <c r="E28" s="33"/>
      <c r="F28" s="34">
        <f t="shared" si="0"/>
        <v>21.667099999999998</v>
      </c>
      <c r="G28" s="35" t="e">
        <f t="shared" si="4"/>
        <v>#VALUE!</v>
      </c>
      <c r="H28" s="36"/>
      <c r="I28" s="37" t="e">
        <f t="shared" si="5"/>
        <v>#VALUE!</v>
      </c>
      <c r="J28" s="38">
        <f t="shared" si="6"/>
        <v>1</v>
      </c>
      <c r="K28" s="39"/>
    </row>
    <row r="29" spans="1:11" ht="15.75">
      <c r="A29" s="24"/>
      <c r="B29" s="30">
        <f t="shared" si="1"/>
      </c>
      <c r="C29" s="31">
        <f t="shared" si="2"/>
        <v>21.667099999999998</v>
      </c>
      <c r="D29" s="32">
        <f t="shared" si="3"/>
        <v>1.6667</v>
      </c>
      <c r="E29" s="33"/>
      <c r="F29" s="34">
        <f t="shared" si="0"/>
        <v>23.333799999999997</v>
      </c>
      <c r="G29" s="35" t="e">
        <f t="shared" si="4"/>
        <v>#VALUE!</v>
      </c>
      <c r="H29" s="36"/>
      <c r="I29" s="37" t="e">
        <f t="shared" si="5"/>
        <v>#VALUE!</v>
      </c>
      <c r="J29" s="38">
        <f t="shared" si="6"/>
        <v>1</v>
      </c>
      <c r="K29" s="39"/>
    </row>
    <row r="30" spans="1:11" ht="15.75">
      <c r="A30" s="24"/>
      <c r="B30" s="30">
        <f t="shared" si="1"/>
      </c>
      <c r="C30" s="31">
        <f t="shared" si="2"/>
        <v>23.333799999999997</v>
      </c>
      <c r="D30" s="32">
        <f t="shared" si="3"/>
        <v>1.6667</v>
      </c>
      <c r="E30" s="33"/>
      <c r="F30" s="34">
        <f t="shared" si="0"/>
        <v>25.000499999999995</v>
      </c>
      <c r="G30" s="35" t="e">
        <f t="shared" si="4"/>
        <v>#VALUE!</v>
      </c>
      <c r="H30" s="36"/>
      <c r="I30" s="37" t="e">
        <f t="shared" si="5"/>
        <v>#VALUE!</v>
      </c>
      <c r="J30" s="38">
        <f t="shared" si="6"/>
        <v>1</v>
      </c>
      <c r="K30" s="39"/>
    </row>
    <row r="31" spans="1:11" ht="15.75">
      <c r="A31" s="24"/>
      <c r="B31" s="30">
        <f t="shared" si="1"/>
      </c>
      <c r="C31" s="31">
        <f t="shared" si="2"/>
        <v>25.000499999999995</v>
      </c>
      <c r="D31" s="32">
        <f t="shared" si="3"/>
        <v>1.6667</v>
      </c>
      <c r="E31" s="33"/>
      <c r="F31" s="34">
        <f t="shared" si="0"/>
        <v>26.667199999999994</v>
      </c>
      <c r="G31" s="35" t="e">
        <f t="shared" si="4"/>
        <v>#VALUE!</v>
      </c>
      <c r="H31" s="36"/>
      <c r="I31" s="37" t="e">
        <f t="shared" si="5"/>
        <v>#VALUE!</v>
      </c>
      <c r="J31" s="38">
        <f t="shared" si="6"/>
        <v>1</v>
      </c>
      <c r="K31" s="39"/>
    </row>
    <row r="32" spans="1:11" ht="15.75">
      <c r="A32" s="24"/>
      <c r="B32" s="30">
        <f t="shared" si="1"/>
      </c>
      <c r="C32" s="31">
        <f t="shared" si="2"/>
        <v>26.667199999999994</v>
      </c>
      <c r="D32" s="32">
        <f t="shared" si="3"/>
        <v>1.6667</v>
      </c>
      <c r="E32" s="40"/>
      <c r="F32" s="34">
        <f t="shared" si="0"/>
        <v>28.333899999999993</v>
      </c>
      <c r="G32" s="35" t="e">
        <f t="shared" si="4"/>
        <v>#VALUE!</v>
      </c>
      <c r="H32" s="41"/>
      <c r="I32" s="37" t="e">
        <f t="shared" si="5"/>
        <v>#VALUE!</v>
      </c>
      <c r="J32" s="38">
        <f t="shared" si="6"/>
        <v>1</v>
      </c>
      <c r="K32" s="39"/>
    </row>
    <row r="33" spans="1:11" ht="15.75">
      <c r="A33" s="24"/>
      <c r="B33" s="30">
        <f t="shared" si="1"/>
      </c>
      <c r="C33" s="31">
        <f t="shared" si="2"/>
        <v>28.333899999999993</v>
      </c>
      <c r="D33" s="32">
        <f t="shared" si="3"/>
        <v>1.6667</v>
      </c>
      <c r="E33" s="42"/>
      <c r="F33" s="34">
        <f t="shared" si="0"/>
        <v>30.00059999999999</v>
      </c>
      <c r="G33" s="35" t="e">
        <f t="shared" si="4"/>
        <v>#VALUE!</v>
      </c>
      <c r="H33" s="36"/>
      <c r="I33" s="37" t="e">
        <f t="shared" si="5"/>
        <v>#VALUE!</v>
      </c>
      <c r="J33" s="38">
        <f t="shared" si="6"/>
        <v>1</v>
      </c>
      <c r="K33" s="39"/>
    </row>
    <row r="34" spans="1:11" ht="15.75">
      <c r="A34" s="24"/>
      <c r="B34" s="30">
        <f t="shared" si="1"/>
      </c>
      <c r="C34" s="31">
        <f t="shared" si="2"/>
        <v>30.00059999999999</v>
      </c>
      <c r="D34" s="32">
        <f t="shared" si="3"/>
        <v>1.6667</v>
      </c>
      <c r="E34" s="45"/>
      <c r="F34" s="34">
        <f t="shared" si="0"/>
        <v>31.66729999999999</v>
      </c>
      <c r="G34" s="35" t="e">
        <f t="shared" si="4"/>
        <v>#VALUE!</v>
      </c>
      <c r="H34" s="36"/>
      <c r="I34" s="37" t="e">
        <f t="shared" si="5"/>
        <v>#VALUE!</v>
      </c>
      <c r="J34" s="38">
        <f t="shared" si="6"/>
        <v>1</v>
      </c>
      <c r="K34" s="39"/>
    </row>
    <row r="35" spans="1:11" ht="15.75">
      <c r="A35" s="24"/>
      <c r="B35" s="30">
        <f t="shared" si="1"/>
      </c>
      <c r="C35" s="31">
        <f t="shared" si="2"/>
        <v>31.66729999999999</v>
      </c>
      <c r="D35" s="32">
        <f t="shared" si="3"/>
        <v>1.6667</v>
      </c>
      <c r="E35" s="33"/>
      <c r="F35" s="34">
        <f t="shared" si="0"/>
        <v>33.33399999999999</v>
      </c>
      <c r="G35" s="35" t="e">
        <f t="shared" si="4"/>
        <v>#VALUE!</v>
      </c>
      <c r="H35" s="44"/>
      <c r="I35" s="37" t="e">
        <f t="shared" si="5"/>
        <v>#VALUE!</v>
      </c>
      <c r="J35" s="38">
        <f t="shared" si="6"/>
        <v>1</v>
      </c>
      <c r="K35" s="39"/>
    </row>
    <row r="36" spans="1:11" ht="15.75">
      <c r="A36" s="24"/>
      <c r="B36" s="30">
        <f t="shared" si="1"/>
      </c>
      <c r="C36" s="31">
        <f t="shared" si="2"/>
        <v>33.33399999999999</v>
      </c>
      <c r="D36" s="32">
        <f t="shared" si="3"/>
        <v>1.6667</v>
      </c>
      <c r="E36" s="33"/>
      <c r="F36" s="34">
        <f t="shared" si="0"/>
        <v>35.00069999999999</v>
      </c>
      <c r="G36" s="35" t="e">
        <f t="shared" si="4"/>
        <v>#VALUE!</v>
      </c>
      <c r="H36" s="36"/>
      <c r="I36" s="37" t="e">
        <f t="shared" si="5"/>
        <v>#VALUE!</v>
      </c>
      <c r="J36" s="38">
        <f t="shared" si="6"/>
        <v>1</v>
      </c>
      <c r="K36" s="39"/>
    </row>
    <row r="37" spans="1:11" ht="15.75">
      <c r="A37" s="24"/>
      <c r="B37" s="30">
        <f t="shared" si="1"/>
      </c>
      <c r="C37" s="31">
        <f t="shared" si="2"/>
        <v>35.00069999999999</v>
      </c>
      <c r="D37" s="32">
        <f t="shared" si="3"/>
        <v>1.6667</v>
      </c>
      <c r="E37" s="33"/>
      <c r="F37" s="34">
        <f t="shared" si="0"/>
        <v>36.66739999999999</v>
      </c>
      <c r="G37" s="35" t="e">
        <f t="shared" si="4"/>
        <v>#VALUE!</v>
      </c>
      <c r="H37" s="36"/>
      <c r="I37" s="37" t="e">
        <f t="shared" si="5"/>
        <v>#VALUE!</v>
      </c>
      <c r="J37" s="38">
        <f t="shared" si="6"/>
        <v>1</v>
      </c>
      <c r="K37" s="39"/>
    </row>
    <row r="38" spans="1:11" ht="15.75">
      <c r="A38" s="24"/>
      <c r="B38" s="30">
        <f t="shared" si="1"/>
      </c>
      <c r="C38" s="31">
        <f t="shared" si="2"/>
        <v>36.66739999999999</v>
      </c>
      <c r="D38" s="32">
        <f t="shared" si="3"/>
        <v>1.6667</v>
      </c>
      <c r="E38" s="33"/>
      <c r="F38" s="34">
        <f t="shared" si="0"/>
        <v>38.334099999999985</v>
      </c>
      <c r="G38" s="35" t="e">
        <f t="shared" si="4"/>
        <v>#VALUE!</v>
      </c>
      <c r="H38" s="36"/>
      <c r="I38" s="37" t="e">
        <f t="shared" si="5"/>
        <v>#VALUE!</v>
      </c>
      <c r="J38" s="38">
        <f t="shared" si="6"/>
        <v>1</v>
      </c>
      <c r="K38" s="39"/>
    </row>
    <row r="39" spans="1:11" ht="15.75">
      <c r="A39" s="24"/>
      <c r="B39" s="30">
        <f t="shared" si="1"/>
      </c>
      <c r="C39" s="31">
        <f t="shared" si="2"/>
        <v>38.334099999999985</v>
      </c>
      <c r="D39" s="32">
        <f t="shared" si="3"/>
        <v>1.6667</v>
      </c>
      <c r="E39" s="33"/>
      <c r="F39" s="34">
        <f t="shared" si="0"/>
        <v>40</v>
      </c>
      <c r="G39" s="35" t="e">
        <f t="shared" si="4"/>
        <v>#VALUE!</v>
      </c>
      <c r="H39" s="36"/>
      <c r="I39" s="37" t="e">
        <f t="shared" si="5"/>
        <v>#VALUE!</v>
      </c>
      <c r="J39" s="38">
        <f t="shared" si="6"/>
        <v>1</v>
      </c>
      <c r="K39" s="39"/>
    </row>
    <row r="40" spans="1:11" ht="15.75">
      <c r="A40" s="24"/>
      <c r="B40" s="30">
        <f t="shared" si="1"/>
      </c>
      <c r="C40" s="31">
        <f t="shared" si="2"/>
        <v>40</v>
      </c>
      <c r="D40" s="32">
        <f t="shared" si="3"/>
        <v>1.6667</v>
      </c>
      <c r="E40" s="33"/>
      <c r="F40" s="34">
        <f t="shared" si="0"/>
        <v>40</v>
      </c>
      <c r="G40" s="35" t="e">
        <f t="shared" si="4"/>
        <v>#VALUE!</v>
      </c>
      <c r="H40" s="36"/>
      <c r="I40" s="37" t="e">
        <f t="shared" si="5"/>
        <v>#VALUE!</v>
      </c>
      <c r="J40" s="38">
        <f t="shared" si="6"/>
        <v>1</v>
      </c>
      <c r="K40" s="39"/>
    </row>
    <row r="41" spans="1:11" ht="15.75">
      <c r="A41" s="24"/>
      <c r="B41" s="30">
        <f t="shared" si="1"/>
      </c>
      <c r="C41" s="31">
        <f t="shared" si="2"/>
        <v>40</v>
      </c>
      <c r="D41" s="32">
        <f t="shared" si="3"/>
        <v>1.6667</v>
      </c>
      <c r="E41" s="33"/>
      <c r="F41" s="34">
        <f t="shared" si="0"/>
        <v>40</v>
      </c>
      <c r="G41" s="35" t="e">
        <f t="shared" si="4"/>
        <v>#VALUE!</v>
      </c>
      <c r="H41" s="36"/>
      <c r="I41" s="37" t="e">
        <f t="shared" si="5"/>
        <v>#VALUE!</v>
      </c>
      <c r="J41" s="38">
        <f t="shared" si="6"/>
        <v>1</v>
      </c>
      <c r="K41" s="39"/>
    </row>
    <row r="42" spans="1:11" ht="15.75">
      <c r="A42" s="24"/>
      <c r="B42" s="30">
        <f t="shared" si="1"/>
      </c>
      <c r="C42" s="31">
        <f t="shared" si="2"/>
        <v>40</v>
      </c>
      <c r="D42" s="32">
        <f t="shared" si="3"/>
        <v>1.6667</v>
      </c>
      <c r="E42" s="33"/>
      <c r="F42" s="34">
        <f t="shared" si="0"/>
        <v>40</v>
      </c>
      <c r="G42" s="35" t="e">
        <f t="shared" si="4"/>
        <v>#VALUE!</v>
      </c>
      <c r="H42" s="36"/>
      <c r="I42" s="37" t="e">
        <f t="shared" si="5"/>
        <v>#VALUE!</v>
      </c>
      <c r="J42" s="38">
        <f t="shared" si="6"/>
        <v>1</v>
      </c>
      <c r="K42" s="39"/>
    </row>
    <row r="43" spans="1:11" ht="15.75">
      <c r="A43" s="24"/>
      <c r="B43" s="30">
        <f t="shared" si="1"/>
      </c>
      <c r="C43" s="31">
        <f t="shared" si="2"/>
        <v>40</v>
      </c>
      <c r="D43" s="32">
        <f t="shared" si="3"/>
        <v>1.6667</v>
      </c>
      <c r="E43" s="33"/>
      <c r="F43" s="34">
        <f>IF(B43&gt;=DATE(2005,9,1),IF((C43+D43-E43)&gt;40,40,(C43+D43-E43)),(C43+D43-E43))</f>
        <v>40</v>
      </c>
      <c r="G43" s="35" t="e">
        <f t="shared" si="4"/>
        <v>#VALUE!</v>
      </c>
      <c r="H43" s="36"/>
      <c r="I43" s="37" t="e">
        <f t="shared" si="5"/>
        <v>#VALUE!</v>
      </c>
      <c r="J43" s="38">
        <f t="shared" si="6"/>
        <v>1</v>
      </c>
      <c r="K43" s="39"/>
    </row>
    <row r="44" spans="1:11" ht="15.75">
      <c r="A44" s="24"/>
      <c r="B44" s="30">
        <f t="shared" si="1"/>
      </c>
      <c r="C44" s="31">
        <f t="shared" si="2"/>
        <v>40</v>
      </c>
      <c r="D44" s="32">
        <f t="shared" si="3"/>
        <v>1.6667</v>
      </c>
      <c r="E44" s="33"/>
      <c r="F44" s="34">
        <f aca="true" t="shared" si="7" ref="F44:F107">IF(B44&gt;=DATE(2005,9,1),IF((C44+D44-E44)&gt;40,40,(C44+D44-E44)),(C44+D44-E44))</f>
        <v>40</v>
      </c>
      <c r="G44" s="35" t="e">
        <f t="shared" si="4"/>
        <v>#VALUE!</v>
      </c>
      <c r="H44" s="36"/>
      <c r="I44" s="37" t="e">
        <f t="shared" si="5"/>
        <v>#VALUE!</v>
      </c>
      <c r="J44" s="38">
        <f t="shared" si="6"/>
        <v>1</v>
      </c>
      <c r="K44" s="39"/>
    </row>
    <row r="45" spans="1:11" ht="15.75">
      <c r="A45" s="24"/>
      <c r="B45" s="30">
        <f t="shared" si="1"/>
      </c>
      <c r="C45" s="31">
        <f t="shared" si="2"/>
        <v>40</v>
      </c>
      <c r="D45" s="32">
        <f t="shared" si="3"/>
        <v>1.6667</v>
      </c>
      <c r="E45" s="33"/>
      <c r="F45" s="34">
        <f t="shared" si="7"/>
        <v>40</v>
      </c>
      <c r="G45" s="35" t="e">
        <f t="shared" si="4"/>
        <v>#VALUE!</v>
      </c>
      <c r="H45" s="36"/>
      <c r="I45" s="37" t="e">
        <f t="shared" si="5"/>
        <v>#VALUE!</v>
      </c>
      <c r="J45" s="38">
        <f t="shared" si="6"/>
        <v>1</v>
      </c>
      <c r="K45" s="39"/>
    </row>
    <row r="46" spans="1:11" ht="15.75">
      <c r="A46" s="24"/>
      <c r="B46" s="30">
        <f t="shared" si="1"/>
      </c>
      <c r="C46" s="31">
        <f t="shared" si="2"/>
        <v>40</v>
      </c>
      <c r="D46" s="32">
        <f t="shared" si="3"/>
        <v>1.6667</v>
      </c>
      <c r="E46" s="33"/>
      <c r="F46" s="34">
        <f t="shared" si="7"/>
        <v>40</v>
      </c>
      <c r="G46" s="35" t="e">
        <f t="shared" si="4"/>
        <v>#VALUE!</v>
      </c>
      <c r="H46" s="36"/>
      <c r="I46" s="37" t="e">
        <f t="shared" si="5"/>
        <v>#VALUE!</v>
      </c>
      <c r="J46" s="38">
        <f t="shared" si="6"/>
        <v>1</v>
      </c>
      <c r="K46" s="39"/>
    </row>
    <row r="47" spans="1:11" ht="15.75">
      <c r="A47" s="24"/>
      <c r="B47" s="30">
        <f t="shared" si="1"/>
      </c>
      <c r="C47" s="31">
        <f t="shared" si="2"/>
        <v>40</v>
      </c>
      <c r="D47" s="32">
        <f t="shared" si="3"/>
        <v>1.6667</v>
      </c>
      <c r="E47" s="33"/>
      <c r="F47" s="34">
        <f t="shared" si="7"/>
        <v>40</v>
      </c>
      <c r="G47" s="35" t="e">
        <f t="shared" si="4"/>
        <v>#VALUE!</v>
      </c>
      <c r="H47" s="36"/>
      <c r="I47" s="37" t="e">
        <f t="shared" si="5"/>
        <v>#VALUE!</v>
      </c>
      <c r="J47" s="38">
        <f t="shared" si="6"/>
        <v>1</v>
      </c>
      <c r="K47" s="39"/>
    </row>
    <row r="48" spans="1:11" ht="15.75">
      <c r="A48" s="24"/>
      <c r="B48" s="30">
        <f t="shared" si="1"/>
      </c>
      <c r="C48" s="31">
        <f t="shared" si="2"/>
        <v>40</v>
      </c>
      <c r="D48" s="32">
        <f t="shared" si="3"/>
        <v>1.6667</v>
      </c>
      <c r="E48" s="33"/>
      <c r="F48" s="34">
        <f t="shared" si="7"/>
        <v>40</v>
      </c>
      <c r="G48" s="35" t="e">
        <f t="shared" si="4"/>
        <v>#VALUE!</v>
      </c>
      <c r="H48" s="36"/>
      <c r="I48" s="37" t="e">
        <f t="shared" si="5"/>
        <v>#VALUE!</v>
      </c>
      <c r="J48" s="38">
        <f t="shared" si="6"/>
        <v>1</v>
      </c>
      <c r="K48" s="39"/>
    </row>
    <row r="49" spans="1:11" ht="15.75">
      <c r="A49" s="24"/>
      <c r="B49" s="30">
        <f t="shared" si="1"/>
      </c>
      <c r="C49" s="31">
        <f t="shared" si="2"/>
        <v>40</v>
      </c>
      <c r="D49" s="32">
        <f t="shared" si="3"/>
        <v>1.6667</v>
      </c>
      <c r="E49" s="33"/>
      <c r="F49" s="34">
        <f t="shared" si="7"/>
        <v>40</v>
      </c>
      <c r="G49" s="35" t="e">
        <f t="shared" si="4"/>
        <v>#VALUE!</v>
      </c>
      <c r="H49" s="36"/>
      <c r="I49" s="37" t="e">
        <f t="shared" si="5"/>
        <v>#VALUE!</v>
      </c>
      <c r="J49" s="38">
        <f t="shared" si="6"/>
        <v>1</v>
      </c>
      <c r="K49" s="39"/>
    </row>
    <row r="50" spans="1:11" ht="15.75">
      <c r="A50" s="24"/>
      <c r="B50" s="30">
        <f t="shared" si="1"/>
      </c>
      <c r="C50" s="31">
        <f t="shared" si="2"/>
        <v>40</v>
      </c>
      <c r="D50" s="32">
        <f t="shared" si="3"/>
        <v>1.6667</v>
      </c>
      <c r="E50" s="33"/>
      <c r="F50" s="34">
        <f t="shared" si="7"/>
        <v>40</v>
      </c>
      <c r="G50" s="35" t="e">
        <f t="shared" si="4"/>
        <v>#VALUE!</v>
      </c>
      <c r="H50" s="36"/>
      <c r="I50" s="37" t="e">
        <f t="shared" si="5"/>
        <v>#VALUE!</v>
      </c>
      <c r="J50" s="38">
        <f t="shared" si="6"/>
        <v>1</v>
      </c>
      <c r="K50" s="39"/>
    </row>
    <row r="51" spans="1:11" ht="15.75">
      <c r="A51" s="24"/>
      <c r="B51" s="30">
        <f t="shared" si="1"/>
      </c>
      <c r="C51" s="31">
        <f t="shared" si="2"/>
        <v>40</v>
      </c>
      <c r="D51" s="32">
        <f t="shared" si="3"/>
        <v>1.6667</v>
      </c>
      <c r="E51" s="33"/>
      <c r="F51" s="34">
        <f t="shared" si="7"/>
        <v>40</v>
      </c>
      <c r="G51" s="35" t="e">
        <f t="shared" si="4"/>
        <v>#VALUE!</v>
      </c>
      <c r="H51" s="36"/>
      <c r="I51" s="37" t="e">
        <f t="shared" si="5"/>
        <v>#VALUE!</v>
      </c>
      <c r="J51" s="38">
        <f t="shared" si="6"/>
        <v>1</v>
      </c>
      <c r="K51" s="39"/>
    </row>
    <row r="52" spans="1:11" ht="15.75">
      <c r="A52" s="24"/>
      <c r="B52" s="30">
        <f t="shared" si="1"/>
      </c>
      <c r="C52" s="31">
        <f t="shared" si="2"/>
        <v>40</v>
      </c>
      <c r="D52" s="32">
        <f t="shared" si="3"/>
        <v>1.6667</v>
      </c>
      <c r="E52" s="33"/>
      <c r="F52" s="34">
        <f t="shared" si="7"/>
        <v>40</v>
      </c>
      <c r="G52" s="35" t="e">
        <f t="shared" si="4"/>
        <v>#VALUE!</v>
      </c>
      <c r="H52" s="36"/>
      <c r="I52" s="37" t="e">
        <f t="shared" si="5"/>
        <v>#VALUE!</v>
      </c>
      <c r="J52" s="38">
        <f t="shared" si="6"/>
        <v>1</v>
      </c>
      <c r="K52" s="39"/>
    </row>
    <row r="53" spans="1:11" ht="15.75">
      <c r="A53" s="24"/>
      <c r="B53" s="30">
        <f t="shared" si="1"/>
      </c>
      <c r="C53" s="31">
        <f t="shared" si="2"/>
        <v>40</v>
      </c>
      <c r="D53" s="32">
        <f t="shared" si="3"/>
        <v>1.6667</v>
      </c>
      <c r="E53" s="33"/>
      <c r="F53" s="34">
        <f t="shared" si="7"/>
        <v>40</v>
      </c>
      <c r="G53" s="35" t="e">
        <f t="shared" si="4"/>
        <v>#VALUE!</v>
      </c>
      <c r="H53" s="36"/>
      <c r="I53" s="37" t="e">
        <f t="shared" si="5"/>
        <v>#VALUE!</v>
      </c>
      <c r="J53" s="38">
        <f t="shared" si="6"/>
        <v>1</v>
      </c>
      <c r="K53" s="39"/>
    </row>
    <row r="54" spans="1:11" ht="15.75">
      <c r="A54" s="24"/>
      <c r="B54" s="30">
        <f t="shared" si="1"/>
      </c>
      <c r="C54" s="31">
        <f t="shared" si="2"/>
        <v>40</v>
      </c>
      <c r="D54" s="32">
        <f t="shared" si="3"/>
        <v>1.6667</v>
      </c>
      <c r="E54" s="33"/>
      <c r="F54" s="34">
        <f t="shared" si="7"/>
        <v>40</v>
      </c>
      <c r="G54" s="35" t="e">
        <f t="shared" si="4"/>
        <v>#VALUE!</v>
      </c>
      <c r="H54" s="36"/>
      <c r="I54" s="37" t="e">
        <f t="shared" si="5"/>
        <v>#VALUE!</v>
      </c>
      <c r="J54" s="38">
        <f t="shared" si="6"/>
        <v>1</v>
      </c>
      <c r="K54" s="39"/>
    </row>
    <row r="55" spans="1:11" ht="15.75">
      <c r="A55" s="24"/>
      <c r="B55" s="30">
        <f t="shared" si="1"/>
      </c>
      <c r="C55" s="31">
        <f t="shared" si="2"/>
        <v>40</v>
      </c>
      <c r="D55" s="32">
        <f t="shared" si="3"/>
        <v>1.6667</v>
      </c>
      <c r="E55" s="33"/>
      <c r="F55" s="34">
        <f t="shared" si="7"/>
        <v>40</v>
      </c>
      <c r="G55" s="35" t="e">
        <f t="shared" si="4"/>
        <v>#VALUE!</v>
      </c>
      <c r="H55" s="36"/>
      <c r="I55" s="37" t="e">
        <f t="shared" si="5"/>
        <v>#VALUE!</v>
      </c>
      <c r="J55" s="38">
        <f t="shared" si="6"/>
        <v>1</v>
      </c>
      <c r="K55" s="39"/>
    </row>
    <row r="56" spans="1:11" ht="15.75">
      <c r="A56" s="24"/>
      <c r="B56" s="30">
        <f t="shared" si="1"/>
      </c>
      <c r="C56" s="31">
        <f t="shared" si="2"/>
        <v>40</v>
      </c>
      <c r="D56" s="32">
        <f t="shared" si="3"/>
        <v>1.6667</v>
      </c>
      <c r="E56" s="33"/>
      <c r="F56" s="34">
        <f t="shared" si="7"/>
        <v>40</v>
      </c>
      <c r="G56" s="35" t="e">
        <f t="shared" si="4"/>
        <v>#VALUE!</v>
      </c>
      <c r="H56" s="36"/>
      <c r="I56" s="37" t="e">
        <f t="shared" si="5"/>
        <v>#VALUE!</v>
      </c>
      <c r="J56" s="38">
        <f t="shared" si="6"/>
        <v>1</v>
      </c>
      <c r="K56" s="39"/>
    </row>
    <row r="57" spans="1:11" ht="15.75">
      <c r="A57" s="24"/>
      <c r="B57" s="30">
        <f t="shared" si="1"/>
      </c>
      <c r="C57" s="31">
        <f t="shared" si="2"/>
        <v>40</v>
      </c>
      <c r="D57" s="32">
        <f t="shared" si="3"/>
        <v>1.6667</v>
      </c>
      <c r="E57" s="33"/>
      <c r="F57" s="34">
        <f t="shared" si="7"/>
        <v>40</v>
      </c>
      <c r="G57" s="35" t="e">
        <f t="shared" si="4"/>
        <v>#VALUE!</v>
      </c>
      <c r="H57" s="36"/>
      <c r="I57" s="37" t="e">
        <f t="shared" si="5"/>
        <v>#VALUE!</v>
      </c>
      <c r="J57" s="38">
        <f t="shared" si="6"/>
        <v>1</v>
      </c>
      <c r="K57" s="39"/>
    </row>
    <row r="58" spans="1:11" ht="15.75">
      <c r="A58" s="24"/>
      <c r="B58" s="30">
        <f t="shared" si="1"/>
      </c>
      <c r="C58" s="31">
        <f t="shared" si="2"/>
        <v>40</v>
      </c>
      <c r="D58" s="32">
        <f t="shared" si="3"/>
        <v>1.6667</v>
      </c>
      <c r="E58" s="33"/>
      <c r="F58" s="34">
        <f t="shared" si="7"/>
        <v>40</v>
      </c>
      <c r="G58" s="35" t="e">
        <f t="shared" si="4"/>
        <v>#VALUE!</v>
      </c>
      <c r="H58" s="36"/>
      <c r="I58" s="37" t="e">
        <f t="shared" si="5"/>
        <v>#VALUE!</v>
      </c>
      <c r="J58" s="38">
        <f t="shared" si="6"/>
        <v>1</v>
      </c>
      <c r="K58" s="39"/>
    </row>
    <row r="59" spans="1:11" ht="15.75">
      <c r="A59" s="24"/>
      <c r="B59" s="30">
        <f t="shared" si="1"/>
      </c>
      <c r="C59" s="31">
        <f t="shared" si="2"/>
        <v>40</v>
      </c>
      <c r="D59" s="32">
        <f t="shared" si="3"/>
        <v>1.6667</v>
      </c>
      <c r="E59" s="33"/>
      <c r="F59" s="34">
        <f t="shared" si="7"/>
        <v>40</v>
      </c>
      <c r="G59" s="35" t="e">
        <f t="shared" si="4"/>
        <v>#VALUE!</v>
      </c>
      <c r="H59" s="36"/>
      <c r="I59" s="37" t="e">
        <f t="shared" si="5"/>
        <v>#VALUE!</v>
      </c>
      <c r="J59" s="38">
        <f t="shared" si="6"/>
        <v>1</v>
      </c>
      <c r="K59" s="39"/>
    </row>
    <row r="60" spans="1:11" ht="15.75">
      <c r="A60" s="24"/>
      <c r="B60" s="30">
        <f t="shared" si="1"/>
      </c>
      <c r="C60" s="31">
        <f t="shared" si="2"/>
        <v>40</v>
      </c>
      <c r="D60" s="32">
        <f t="shared" si="3"/>
        <v>1.6667</v>
      </c>
      <c r="E60" s="33"/>
      <c r="F60" s="34">
        <f t="shared" si="7"/>
        <v>40</v>
      </c>
      <c r="G60" s="35" t="e">
        <f t="shared" si="4"/>
        <v>#VALUE!</v>
      </c>
      <c r="H60" s="36"/>
      <c r="I60" s="37" t="e">
        <f t="shared" si="5"/>
        <v>#VALUE!</v>
      </c>
      <c r="J60" s="38">
        <f t="shared" si="6"/>
        <v>1</v>
      </c>
      <c r="K60" s="39"/>
    </row>
    <row r="61" spans="1:11" ht="15.75">
      <c r="A61" s="24"/>
      <c r="B61" s="30">
        <f t="shared" si="1"/>
      </c>
      <c r="C61" s="31">
        <f t="shared" si="2"/>
        <v>40</v>
      </c>
      <c r="D61" s="32">
        <f t="shared" si="3"/>
        <v>1.6667</v>
      </c>
      <c r="E61" s="33"/>
      <c r="F61" s="34">
        <f t="shared" si="7"/>
        <v>40</v>
      </c>
      <c r="G61" s="35" t="e">
        <f t="shared" si="4"/>
        <v>#VALUE!</v>
      </c>
      <c r="H61" s="36"/>
      <c r="I61" s="37" t="e">
        <f t="shared" si="5"/>
        <v>#VALUE!</v>
      </c>
      <c r="J61" s="38">
        <f t="shared" si="6"/>
        <v>1</v>
      </c>
      <c r="K61" s="39"/>
    </row>
    <row r="62" spans="1:11" ht="15.75">
      <c r="A62" s="24"/>
      <c r="B62" s="30">
        <f t="shared" si="1"/>
      </c>
      <c r="C62" s="31">
        <f t="shared" si="2"/>
        <v>40</v>
      </c>
      <c r="D62" s="32">
        <f t="shared" si="3"/>
        <v>1.6667</v>
      </c>
      <c r="E62" s="33"/>
      <c r="F62" s="34">
        <f t="shared" si="7"/>
        <v>40</v>
      </c>
      <c r="G62" s="35" t="e">
        <f t="shared" si="4"/>
        <v>#VALUE!</v>
      </c>
      <c r="H62" s="36"/>
      <c r="I62" s="37" t="e">
        <f t="shared" si="5"/>
        <v>#VALUE!</v>
      </c>
      <c r="J62" s="38">
        <f t="shared" si="6"/>
        <v>1</v>
      </c>
      <c r="K62" s="39"/>
    </row>
    <row r="63" spans="1:11" ht="15.75">
      <c r="A63" s="24"/>
      <c r="B63" s="30">
        <f t="shared" si="1"/>
      </c>
      <c r="C63" s="31">
        <f t="shared" si="2"/>
        <v>40</v>
      </c>
      <c r="D63" s="32">
        <f t="shared" si="3"/>
        <v>1.6667</v>
      </c>
      <c r="E63" s="33"/>
      <c r="F63" s="34">
        <f t="shared" si="7"/>
        <v>40</v>
      </c>
      <c r="G63" s="35" t="e">
        <f t="shared" si="4"/>
        <v>#VALUE!</v>
      </c>
      <c r="H63" s="36"/>
      <c r="I63" s="37" t="e">
        <f t="shared" si="5"/>
        <v>#VALUE!</v>
      </c>
      <c r="J63" s="38">
        <f t="shared" si="6"/>
        <v>1</v>
      </c>
      <c r="K63" s="39"/>
    </row>
    <row r="64" spans="1:11" ht="15.75">
      <c r="A64" s="24"/>
      <c r="B64" s="30">
        <f t="shared" si="1"/>
      </c>
      <c r="C64" s="31">
        <f t="shared" si="2"/>
        <v>40</v>
      </c>
      <c r="D64" s="32">
        <f t="shared" si="3"/>
        <v>1.6667</v>
      </c>
      <c r="E64" s="33"/>
      <c r="F64" s="34">
        <f t="shared" si="7"/>
        <v>40</v>
      </c>
      <c r="G64" s="35" t="e">
        <f t="shared" si="4"/>
        <v>#VALUE!</v>
      </c>
      <c r="H64" s="36"/>
      <c r="I64" s="37" t="e">
        <f t="shared" si="5"/>
        <v>#VALUE!</v>
      </c>
      <c r="J64" s="38">
        <f t="shared" si="6"/>
        <v>1</v>
      </c>
      <c r="K64" s="39"/>
    </row>
    <row r="65" spans="1:11" ht="15.75">
      <c r="A65" s="24"/>
      <c r="B65" s="30">
        <f t="shared" si="1"/>
      </c>
      <c r="C65" s="31">
        <f t="shared" si="2"/>
        <v>40</v>
      </c>
      <c r="D65" s="32">
        <f t="shared" si="3"/>
        <v>1.6667</v>
      </c>
      <c r="E65" s="33"/>
      <c r="F65" s="34">
        <f t="shared" si="7"/>
        <v>40</v>
      </c>
      <c r="G65" s="35" t="e">
        <f t="shared" si="4"/>
        <v>#VALUE!</v>
      </c>
      <c r="H65" s="36"/>
      <c r="I65" s="37" t="e">
        <f t="shared" si="5"/>
        <v>#VALUE!</v>
      </c>
      <c r="J65" s="38">
        <f t="shared" si="6"/>
        <v>1</v>
      </c>
      <c r="K65" s="39"/>
    </row>
    <row r="66" spans="1:11" ht="15.75">
      <c r="A66" s="24"/>
      <c r="B66" s="30">
        <f t="shared" si="1"/>
      </c>
      <c r="C66" s="31">
        <f t="shared" si="2"/>
        <v>40</v>
      </c>
      <c r="D66" s="32">
        <f t="shared" si="3"/>
        <v>1.6667</v>
      </c>
      <c r="E66" s="33"/>
      <c r="F66" s="34">
        <f t="shared" si="7"/>
        <v>40</v>
      </c>
      <c r="G66" s="35" t="e">
        <f t="shared" si="4"/>
        <v>#VALUE!</v>
      </c>
      <c r="H66" s="36"/>
      <c r="I66" s="37" t="e">
        <f t="shared" si="5"/>
        <v>#VALUE!</v>
      </c>
      <c r="J66" s="38">
        <f t="shared" si="6"/>
        <v>1</v>
      </c>
      <c r="K66" s="39"/>
    </row>
    <row r="67" spans="1:11" ht="15.75">
      <c r="A67" s="24"/>
      <c r="B67" s="30">
        <f t="shared" si="1"/>
      </c>
      <c r="C67" s="31">
        <f t="shared" si="2"/>
        <v>40</v>
      </c>
      <c r="D67" s="32">
        <f t="shared" si="3"/>
        <v>1.6667</v>
      </c>
      <c r="E67" s="33"/>
      <c r="F67" s="34">
        <f t="shared" si="7"/>
        <v>40</v>
      </c>
      <c r="G67" s="35" t="e">
        <f t="shared" si="4"/>
        <v>#VALUE!</v>
      </c>
      <c r="H67" s="36"/>
      <c r="I67" s="37" t="e">
        <f t="shared" si="5"/>
        <v>#VALUE!</v>
      </c>
      <c r="J67" s="38">
        <f t="shared" si="6"/>
        <v>1</v>
      </c>
      <c r="K67" s="39"/>
    </row>
    <row r="68" spans="1:11" ht="15.75">
      <c r="A68" s="24"/>
      <c r="B68" s="30">
        <f t="shared" si="1"/>
      </c>
      <c r="C68" s="31">
        <f t="shared" si="2"/>
        <v>40</v>
      </c>
      <c r="D68" s="32">
        <f t="shared" si="3"/>
        <v>1.6667</v>
      </c>
      <c r="E68" s="33"/>
      <c r="F68" s="34">
        <f t="shared" si="7"/>
        <v>40</v>
      </c>
      <c r="G68" s="35" t="e">
        <f t="shared" si="4"/>
        <v>#VALUE!</v>
      </c>
      <c r="H68" s="36"/>
      <c r="I68" s="37" t="e">
        <f t="shared" si="5"/>
        <v>#VALUE!</v>
      </c>
      <c r="J68" s="38">
        <f t="shared" si="6"/>
        <v>1</v>
      </c>
      <c r="K68" s="39"/>
    </row>
    <row r="69" spans="1:11" ht="15.75">
      <c r="A69" s="24"/>
      <c r="B69" s="30">
        <f t="shared" si="1"/>
      </c>
      <c r="C69" s="31">
        <f t="shared" si="2"/>
        <v>40</v>
      </c>
      <c r="D69" s="32">
        <f t="shared" si="3"/>
        <v>1.6667</v>
      </c>
      <c r="E69" s="33"/>
      <c r="F69" s="34">
        <f t="shared" si="7"/>
        <v>40</v>
      </c>
      <c r="G69" s="35" t="e">
        <f t="shared" si="4"/>
        <v>#VALUE!</v>
      </c>
      <c r="H69" s="36"/>
      <c r="I69" s="37" t="e">
        <f t="shared" si="5"/>
        <v>#VALUE!</v>
      </c>
      <c r="J69" s="38">
        <f t="shared" si="6"/>
        <v>1</v>
      </c>
      <c r="K69" s="39"/>
    </row>
    <row r="70" spans="1:11" ht="15.75">
      <c r="A70" s="24"/>
      <c r="B70" s="30">
        <f t="shared" si="1"/>
      </c>
      <c r="C70" s="31">
        <f t="shared" si="2"/>
        <v>40</v>
      </c>
      <c r="D70" s="32">
        <f t="shared" si="3"/>
        <v>1.6667</v>
      </c>
      <c r="E70" s="33"/>
      <c r="F70" s="34">
        <f t="shared" si="7"/>
        <v>40</v>
      </c>
      <c r="G70" s="35" t="e">
        <f t="shared" si="4"/>
        <v>#VALUE!</v>
      </c>
      <c r="H70" s="36"/>
      <c r="I70" s="37" t="e">
        <f t="shared" si="5"/>
        <v>#VALUE!</v>
      </c>
      <c r="J70" s="38">
        <f t="shared" si="6"/>
        <v>1</v>
      </c>
      <c r="K70" s="39"/>
    </row>
    <row r="71" spans="1:11" ht="15.75">
      <c r="A71" s="24"/>
      <c r="B71" s="30">
        <f t="shared" si="1"/>
      </c>
      <c r="C71" s="31">
        <f t="shared" si="2"/>
        <v>40</v>
      </c>
      <c r="D71" s="32">
        <f t="shared" si="3"/>
        <v>1.6667</v>
      </c>
      <c r="E71" s="33"/>
      <c r="F71" s="34">
        <f t="shared" si="7"/>
        <v>40</v>
      </c>
      <c r="G71" s="35" t="e">
        <f t="shared" si="4"/>
        <v>#VALUE!</v>
      </c>
      <c r="H71" s="36"/>
      <c r="I71" s="37" t="e">
        <f t="shared" si="5"/>
        <v>#VALUE!</v>
      </c>
      <c r="J71" s="38">
        <f t="shared" si="6"/>
        <v>1</v>
      </c>
      <c r="K71" s="39"/>
    </row>
    <row r="72" spans="1:11" ht="15.75">
      <c r="A72" s="24"/>
      <c r="B72" s="30">
        <f t="shared" si="1"/>
      </c>
      <c r="C72" s="31">
        <f t="shared" si="2"/>
        <v>40</v>
      </c>
      <c r="D72" s="32">
        <f t="shared" si="3"/>
        <v>1.6667</v>
      </c>
      <c r="E72" s="33"/>
      <c r="F72" s="34">
        <f t="shared" si="7"/>
        <v>40</v>
      </c>
      <c r="G72" s="35" t="e">
        <f t="shared" si="4"/>
        <v>#VALUE!</v>
      </c>
      <c r="H72" s="36"/>
      <c r="I72" s="37" t="e">
        <f t="shared" si="5"/>
        <v>#VALUE!</v>
      </c>
      <c r="J72" s="38">
        <f t="shared" si="6"/>
        <v>1</v>
      </c>
      <c r="K72" s="39"/>
    </row>
    <row r="73" spans="1:11" ht="15.75">
      <c r="A73" s="24"/>
      <c r="B73" s="30">
        <f t="shared" si="1"/>
      </c>
      <c r="C73" s="31">
        <f t="shared" si="2"/>
        <v>40</v>
      </c>
      <c r="D73" s="32">
        <f t="shared" si="3"/>
        <v>1.6667</v>
      </c>
      <c r="E73" s="33"/>
      <c r="F73" s="34">
        <f t="shared" si="7"/>
        <v>40</v>
      </c>
      <c r="G73" s="35" t="e">
        <f t="shared" si="4"/>
        <v>#VALUE!</v>
      </c>
      <c r="H73" s="36"/>
      <c r="I73" s="37" t="e">
        <f t="shared" si="5"/>
        <v>#VALUE!</v>
      </c>
      <c r="J73" s="38">
        <f t="shared" si="6"/>
        <v>1</v>
      </c>
      <c r="K73" s="39"/>
    </row>
    <row r="74" spans="1:11" ht="15.75">
      <c r="A74" s="24"/>
      <c r="B74" s="30">
        <f t="shared" si="1"/>
      </c>
      <c r="C74" s="31">
        <f t="shared" si="2"/>
        <v>40</v>
      </c>
      <c r="D74" s="32">
        <f t="shared" si="3"/>
        <v>1.6667</v>
      </c>
      <c r="E74" s="33"/>
      <c r="F74" s="34">
        <f t="shared" si="7"/>
        <v>40</v>
      </c>
      <c r="G74" s="35" t="e">
        <f t="shared" si="4"/>
        <v>#VALUE!</v>
      </c>
      <c r="H74" s="36"/>
      <c r="I74" s="37" t="e">
        <f t="shared" si="5"/>
        <v>#VALUE!</v>
      </c>
      <c r="J74" s="38">
        <f t="shared" si="6"/>
        <v>1</v>
      </c>
      <c r="K74" s="39"/>
    </row>
    <row r="75" spans="1:11" ht="15.75">
      <c r="A75" s="24"/>
      <c r="B75" s="30">
        <f t="shared" si="1"/>
      </c>
      <c r="C75" s="31">
        <f t="shared" si="2"/>
        <v>40</v>
      </c>
      <c r="D75" s="32">
        <f t="shared" si="3"/>
        <v>1.6667</v>
      </c>
      <c r="E75" s="33"/>
      <c r="F75" s="34">
        <f t="shared" si="7"/>
        <v>40</v>
      </c>
      <c r="G75" s="35" t="e">
        <f t="shared" si="4"/>
        <v>#VALUE!</v>
      </c>
      <c r="H75" s="36"/>
      <c r="I75" s="37" t="e">
        <f t="shared" si="5"/>
        <v>#VALUE!</v>
      </c>
      <c r="J75" s="38">
        <f t="shared" si="6"/>
        <v>1</v>
      </c>
      <c r="K75" s="39"/>
    </row>
    <row r="76" spans="1:11" ht="15.75">
      <c r="A76" s="24"/>
      <c r="B76" s="30">
        <f t="shared" si="1"/>
      </c>
      <c r="C76" s="31">
        <f t="shared" si="2"/>
        <v>40</v>
      </c>
      <c r="D76" s="32">
        <f t="shared" si="3"/>
        <v>1.6667</v>
      </c>
      <c r="E76" s="33"/>
      <c r="F76" s="34">
        <f t="shared" si="7"/>
        <v>40</v>
      </c>
      <c r="G76" s="35" t="e">
        <f t="shared" si="4"/>
        <v>#VALUE!</v>
      </c>
      <c r="H76" s="36"/>
      <c r="I76" s="37" t="e">
        <f t="shared" si="5"/>
        <v>#VALUE!</v>
      </c>
      <c r="J76" s="38">
        <f t="shared" si="6"/>
        <v>1</v>
      </c>
      <c r="K76" s="39"/>
    </row>
    <row r="77" spans="1:11" ht="15.75">
      <c r="A77" s="24"/>
      <c r="B77" s="30">
        <f t="shared" si="1"/>
      </c>
      <c r="C77" s="31">
        <f t="shared" si="2"/>
        <v>40</v>
      </c>
      <c r="D77" s="32">
        <f t="shared" si="3"/>
        <v>1.6667</v>
      </c>
      <c r="E77" s="33"/>
      <c r="F77" s="34">
        <f t="shared" si="7"/>
        <v>40</v>
      </c>
      <c r="G77" s="35" t="e">
        <f t="shared" si="4"/>
        <v>#VALUE!</v>
      </c>
      <c r="H77" s="36"/>
      <c r="I77" s="37" t="e">
        <f t="shared" si="5"/>
        <v>#VALUE!</v>
      </c>
      <c r="J77" s="38">
        <f t="shared" si="6"/>
        <v>1</v>
      </c>
      <c r="K77" s="39"/>
    </row>
    <row r="78" spans="1:11" ht="15.75">
      <c r="A78" s="24"/>
      <c r="B78" s="30">
        <f t="shared" si="1"/>
      </c>
      <c r="C78" s="31">
        <f t="shared" si="2"/>
        <v>40</v>
      </c>
      <c r="D78" s="32">
        <f t="shared" si="3"/>
        <v>1.6667</v>
      </c>
      <c r="E78" s="33"/>
      <c r="F78" s="34">
        <f t="shared" si="7"/>
        <v>40</v>
      </c>
      <c r="G78" s="35" t="e">
        <f t="shared" si="4"/>
        <v>#VALUE!</v>
      </c>
      <c r="H78" s="36"/>
      <c r="I78" s="37" t="e">
        <f t="shared" si="5"/>
        <v>#VALUE!</v>
      </c>
      <c r="J78" s="38">
        <f t="shared" si="6"/>
        <v>1</v>
      </c>
      <c r="K78" s="39"/>
    </row>
    <row r="79" spans="1:11" ht="15.75">
      <c r="A79" s="24"/>
      <c r="B79" s="30">
        <f t="shared" si="1"/>
      </c>
      <c r="C79" s="31">
        <f t="shared" si="2"/>
        <v>40</v>
      </c>
      <c r="D79" s="32">
        <f t="shared" si="3"/>
        <v>1.6667</v>
      </c>
      <c r="E79" s="33"/>
      <c r="F79" s="34">
        <f t="shared" si="7"/>
        <v>40</v>
      </c>
      <c r="G79" s="35" t="e">
        <f t="shared" si="4"/>
        <v>#VALUE!</v>
      </c>
      <c r="H79" s="36"/>
      <c r="I79" s="37" t="e">
        <f t="shared" si="5"/>
        <v>#VALUE!</v>
      </c>
      <c r="J79" s="38">
        <f t="shared" si="6"/>
        <v>1</v>
      </c>
      <c r="K79" s="39"/>
    </row>
    <row r="80" spans="1:11" ht="15.75">
      <c r="A80" s="24"/>
      <c r="B80" s="30">
        <f t="shared" si="1"/>
      </c>
      <c r="C80" s="31">
        <f t="shared" si="2"/>
        <v>40</v>
      </c>
      <c r="D80" s="32">
        <f t="shared" si="3"/>
        <v>1.6667</v>
      </c>
      <c r="E80" s="33"/>
      <c r="F80" s="34">
        <f t="shared" si="7"/>
        <v>40</v>
      </c>
      <c r="G80" s="35" t="e">
        <f t="shared" si="4"/>
        <v>#VALUE!</v>
      </c>
      <c r="H80" s="36"/>
      <c r="I80" s="37" t="e">
        <f t="shared" si="5"/>
        <v>#VALUE!</v>
      </c>
      <c r="J80" s="38">
        <f t="shared" si="6"/>
        <v>1</v>
      </c>
      <c r="K80" s="39"/>
    </row>
    <row r="81" spans="1:11" ht="15.75">
      <c r="A81" s="24"/>
      <c r="B81" s="30">
        <f aca="true" t="shared" si="8" ref="B81:B112">IF(ISBLANK(C$6),"",IF(DAY(C$6-1)&gt;DAY(DATE(YEAR(B80),MONTH(B80)+2,0)),DATE(YEAR(B80),MONTH(B80)+2,0),DATE(YEAR(B80),MONTH(B80)+1,DAY(C$6-1))))</f>
      </c>
      <c r="C81" s="31">
        <f aca="true" t="shared" si="9" ref="C81:C112">F80</f>
        <v>40</v>
      </c>
      <c r="D81" s="32">
        <f aca="true" t="shared" si="10" ref="D81:D112">IF(AND(J81&gt;=0.5,B80&gt;=C$6-1),IF(B81&lt;DATE(2002,11,1),IF(B81&lt;C$6+1830,J81*1.25,J81*1.6667),IF(B81&lt;=C$6+366,J81*1.25,J81*1.6667)),0)</f>
        <v>1.6667</v>
      </c>
      <c r="E81" s="33"/>
      <c r="F81" s="34">
        <f t="shared" si="7"/>
        <v>40</v>
      </c>
      <c r="G81" s="35" t="e">
        <f aca="true" t="shared" si="11" ref="G81:G112">IF(DAY(C$6)=1,IF(OR(B81&lt;DATE(2002,11,1),J81&lt;0.5),0,IF(B81&lt;=DATE(2003,10,31),IF(AND(MONTH(B81)=MONTH(C$6),YEAR(B81)-YEAR(C$6)&gt;=10),J81*(5-(MOD(YEAR(B81)-YEAR(C$6),5))),0),IF(AND(MONTH(B81)=MONTH(C$6),YEAR(B81)-YEAR(C$6)&gt;=10,MOD(YEAR(B81)-YEAR(C$6),5)=0),5*J81,0))),IF(OR(B80&lt;DATE(2002,11,1),J81&lt;0.5),0,IF(B80&lt;=DATE(2003,10,31),IF(AND(MONTH(B80)=MONTH(C$6),YEAR(B80)-YEAR(C$6)&gt;=10),J81*(5-(MOD(YEAR(B80)-YEAR(C$6),5))),0),IF(AND(MONTH(B80)=MONTH(C$6),YEAR(B80)-YEAR(C$6)&gt;=10,MOD(YEAR(B80)-YEAR(C$6),5)=0),5*J81,0))))</f>
        <v>#VALUE!</v>
      </c>
      <c r="H81" s="36"/>
      <c r="I81" s="37" t="e">
        <f aca="true" t="shared" si="12" ref="I81:I112">IF(G81=0,(I80+G81-H81),(G81-H81))</f>
        <v>#VALUE!</v>
      </c>
      <c r="J81" s="38">
        <f aca="true" t="shared" si="13" ref="J81:J112">J80</f>
        <v>1</v>
      </c>
      <c r="K81" s="39"/>
    </row>
    <row r="82" spans="1:11" ht="15.75">
      <c r="A82" s="24"/>
      <c r="B82" s="30">
        <f t="shared" si="8"/>
      </c>
      <c r="C82" s="31">
        <f t="shared" si="9"/>
        <v>40</v>
      </c>
      <c r="D82" s="32">
        <f t="shared" si="10"/>
        <v>1.6667</v>
      </c>
      <c r="E82" s="33"/>
      <c r="F82" s="34">
        <f t="shared" si="7"/>
        <v>40</v>
      </c>
      <c r="G82" s="35" t="e">
        <f t="shared" si="11"/>
        <v>#VALUE!</v>
      </c>
      <c r="H82" s="36"/>
      <c r="I82" s="37" t="e">
        <f t="shared" si="12"/>
        <v>#VALUE!</v>
      </c>
      <c r="J82" s="38">
        <f t="shared" si="13"/>
        <v>1</v>
      </c>
      <c r="K82" s="39"/>
    </row>
    <row r="83" spans="1:11" ht="15.75">
      <c r="A83" s="24"/>
      <c r="B83" s="30">
        <f t="shared" si="8"/>
      </c>
      <c r="C83" s="31">
        <f t="shared" si="9"/>
        <v>40</v>
      </c>
      <c r="D83" s="32">
        <f t="shared" si="10"/>
        <v>1.6667</v>
      </c>
      <c r="E83" s="33"/>
      <c r="F83" s="34">
        <f t="shared" si="7"/>
        <v>40</v>
      </c>
      <c r="G83" s="35" t="e">
        <f t="shared" si="11"/>
        <v>#VALUE!</v>
      </c>
      <c r="H83" s="36"/>
      <c r="I83" s="37" t="e">
        <f t="shared" si="12"/>
        <v>#VALUE!</v>
      </c>
      <c r="J83" s="38">
        <f t="shared" si="13"/>
        <v>1</v>
      </c>
      <c r="K83" s="39"/>
    </row>
    <row r="84" spans="1:11" ht="15.75">
      <c r="A84" s="24"/>
      <c r="B84" s="30">
        <f t="shared" si="8"/>
      </c>
      <c r="C84" s="31">
        <f t="shared" si="9"/>
        <v>40</v>
      </c>
      <c r="D84" s="32">
        <f t="shared" si="10"/>
        <v>1.6667</v>
      </c>
      <c r="E84" s="33"/>
      <c r="F84" s="34">
        <f t="shared" si="7"/>
        <v>40</v>
      </c>
      <c r="G84" s="35" t="e">
        <f t="shared" si="11"/>
        <v>#VALUE!</v>
      </c>
      <c r="H84" s="36"/>
      <c r="I84" s="37" t="e">
        <f t="shared" si="12"/>
        <v>#VALUE!</v>
      </c>
      <c r="J84" s="38">
        <f t="shared" si="13"/>
        <v>1</v>
      </c>
      <c r="K84" s="39"/>
    </row>
    <row r="85" spans="1:11" ht="15.75">
      <c r="A85" s="24"/>
      <c r="B85" s="30">
        <f t="shared" si="8"/>
      </c>
      <c r="C85" s="31">
        <f t="shared" si="9"/>
        <v>40</v>
      </c>
      <c r="D85" s="32">
        <f t="shared" si="10"/>
        <v>1.6667</v>
      </c>
      <c r="E85" s="33"/>
      <c r="F85" s="34">
        <f t="shared" si="7"/>
        <v>40</v>
      </c>
      <c r="G85" s="35" t="e">
        <f t="shared" si="11"/>
        <v>#VALUE!</v>
      </c>
      <c r="H85" s="36"/>
      <c r="I85" s="37" t="e">
        <f t="shared" si="12"/>
        <v>#VALUE!</v>
      </c>
      <c r="J85" s="38">
        <f t="shared" si="13"/>
        <v>1</v>
      </c>
      <c r="K85" s="39"/>
    </row>
    <row r="86" spans="1:11" ht="15.75">
      <c r="A86" s="24"/>
      <c r="B86" s="30">
        <f t="shared" si="8"/>
      </c>
      <c r="C86" s="31">
        <f t="shared" si="9"/>
        <v>40</v>
      </c>
      <c r="D86" s="32">
        <f t="shared" si="10"/>
        <v>1.6667</v>
      </c>
      <c r="E86" s="33"/>
      <c r="F86" s="34">
        <f t="shared" si="7"/>
        <v>40</v>
      </c>
      <c r="G86" s="35" t="e">
        <f t="shared" si="11"/>
        <v>#VALUE!</v>
      </c>
      <c r="H86" s="36"/>
      <c r="I86" s="37" t="e">
        <f t="shared" si="12"/>
        <v>#VALUE!</v>
      </c>
      <c r="J86" s="38">
        <f t="shared" si="13"/>
        <v>1</v>
      </c>
      <c r="K86" s="39"/>
    </row>
    <row r="87" spans="1:11" ht="15.75">
      <c r="A87" s="24"/>
      <c r="B87" s="30">
        <f t="shared" si="8"/>
      </c>
      <c r="C87" s="31">
        <f t="shared" si="9"/>
        <v>40</v>
      </c>
      <c r="D87" s="32">
        <f t="shared" si="10"/>
        <v>1.6667</v>
      </c>
      <c r="E87" s="33"/>
      <c r="F87" s="34">
        <f t="shared" si="7"/>
        <v>40</v>
      </c>
      <c r="G87" s="35" t="e">
        <f t="shared" si="11"/>
        <v>#VALUE!</v>
      </c>
      <c r="H87" s="36"/>
      <c r="I87" s="37" t="e">
        <f t="shared" si="12"/>
        <v>#VALUE!</v>
      </c>
      <c r="J87" s="38">
        <f t="shared" si="13"/>
        <v>1</v>
      </c>
      <c r="K87" s="39"/>
    </row>
    <row r="88" spans="1:11" ht="15.75">
      <c r="A88" s="24"/>
      <c r="B88" s="30">
        <f t="shared" si="8"/>
      </c>
      <c r="C88" s="31">
        <f t="shared" si="9"/>
        <v>40</v>
      </c>
      <c r="D88" s="32">
        <f t="shared" si="10"/>
        <v>1.6667</v>
      </c>
      <c r="E88" s="33"/>
      <c r="F88" s="34">
        <f t="shared" si="7"/>
        <v>40</v>
      </c>
      <c r="G88" s="35" t="e">
        <f t="shared" si="11"/>
        <v>#VALUE!</v>
      </c>
      <c r="H88" s="36"/>
      <c r="I88" s="37" t="e">
        <f t="shared" si="12"/>
        <v>#VALUE!</v>
      </c>
      <c r="J88" s="38">
        <f t="shared" si="13"/>
        <v>1</v>
      </c>
      <c r="K88" s="39"/>
    </row>
    <row r="89" spans="1:11" ht="15.75">
      <c r="A89" s="24"/>
      <c r="B89" s="30">
        <f t="shared" si="8"/>
      </c>
      <c r="C89" s="31">
        <f t="shared" si="9"/>
        <v>40</v>
      </c>
      <c r="D89" s="32">
        <f t="shared" si="10"/>
        <v>1.6667</v>
      </c>
      <c r="E89" s="33"/>
      <c r="F89" s="34">
        <f t="shared" si="7"/>
        <v>40</v>
      </c>
      <c r="G89" s="35" t="e">
        <f t="shared" si="11"/>
        <v>#VALUE!</v>
      </c>
      <c r="H89" s="36"/>
      <c r="I89" s="37" t="e">
        <f t="shared" si="12"/>
        <v>#VALUE!</v>
      </c>
      <c r="J89" s="38">
        <f t="shared" si="13"/>
        <v>1</v>
      </c>
      <c r="K89" s="39"/>
    </row>
    <row r="90" spans="1:11" ht="15.75">
      <c r="A90" s="24"/>
      <c r="B90" s="30">
        <f t="shared" si="8"/>
      </c>
      <c r="C90" s="31">
        <f t="shared" si="9"/>
        <v>40</v>
      </c>
      <c r="D90" s="32">
        <f t="shared" si="10"/>
        <v>1.6667</v>
      </c>
      <c r="E90" s="33"/>
      <c r="F90" s="34">
        <f t="shared" si="7"/>
        <v>40</v>
      </c>
      <c r="G90" s="35" t="e">
        <f t="shared" si="11"/>
        <v>#VALUE!</v>
      </c>
      <c r="H90" s="36"/>
      <c r="I90" s="37" t="e">
        <f t="shared" si="12"/>
        <v>#VALUE!</v>
      </c>
      <c r="J90" s="38">
        <f t="shared" si="13"/>
        <v>1</v>
      </c>
      <c r="K90" s="39"/>
    </row>
    <row r="91" spans="1:11" ht="15.75">
      <c r="A91" s="24"/>
      <c r="B91" s="30">
        <f t="shared" si="8"/>
      </c>
      <c r="C91" s="31">
        <f t="shared" si="9"/>
        <v>40</v>
      </c>
      <c r="D91" s="32">
        <f t="shared" si="10"/>
        <v>1.6667</v>
      </c>
      <c r="E91" s="33"/>
      <c r="F91" s="34">
        <f t="shared" si="7"/>
        <v>40</v>
      </c>
      <c r="G91" s="35" t="e">
        <f t="shared" si="11"/>
        <v>#VALUE!</v>
      </c>
      <c r="H91" s="36"/>
      <c r="I91" s="37" t="e">
        <f t="shared" si="12"/>
        <v>#VALUE!</v>
      </c>
      <c r="J91" s="38">
        <f t="shared" si="13"/>
        <v>1</v>
      </c>
      <c r="K91" s="39"/>
    </row>
    <row r="92" spans="1:11" ht="15.75">
      <c r="A92" s="24"/>
      <c r="B92" s="30">
        <f t="shared" si="8"/>
      </c>
      <c r="C92" s="31">
        <f t="shared" si="9"/>
        <v>40</v>
      </c>
      <c r="D92" s="32">
        <f t="shared" si="10"/>
        <v>1.6667</v>
      </c>
      <c r="E92" s="33"/>
      <c r="F92" s="34">
        <f t="shared" si="7"/>
        <v>40</v>
      </c>
      <c r="G92" s="35" t="e">
        <f t="shared" si="11"/>
        <v>#VALUE!</v>
      </c>
      <c r="H92" s="36"/>
      <c r="I92" s="37" t="e">
        <f t="shared" si="12"/>
        <v>#VALUE!</v>
      </c>
      <c r="J92" s="38">
        <f t="shared" si="13"/>
        <v>1</v>
      </c>
      <c r="K92" s="39"/>
    </row>
    <row r="93" spans="1:11" ht="15.75">
      <c r="A93" s="24"/>
      <c r="B93" s="30">
        <f t="shared" si="8"/>
      </c>
      <c r="C93" s="31">
        <f t="shared" si="9"/>
        <v>40</v>
      </c>
      <c r="D93" s="32">
        <f t="shared" si="10"/>
        <v>1.6667</v>
      </c>
      <c r="E93" s="33"/>
      <c r="F93" s="34">
        <f t="shared" si="7"/>
        <v>40</v>
      </c>
      <c r="G93" s="35" t="e">
        <f t="shared" si="11"/>
        <v>#VALUE!</v>
      </c>
      <c r="H93" s="36"/>
      <c r="I93" s="37" t="e">
        <f t="shared" si="12"/>
        <v>#VALUE!</v>
      </c>
      <c r="J93" s="38">
        <f t="shared" si="13"/>
        <v>1</v>
      </c>
      <c r="K93" s="39"/>
    </row>
    <row r="94" spans="1:11" ht="15.75">
      <c r="A94" s="24"/>
      <c r="B94" s="30">
        <f t="shared" si="8"/>
      </c>
      <c r="C94" s="31">
        <f t="shared" si="9"/>
        <v>40</v>
      </c>
      <c r="D94" s="32">
        <f t="shared" si="10"/>
        <v>1.6667</v>
      </c>
      <c r="E94" s="33"/>
      <c r="F94" s="34">
        <f t="shared" si="7"/>
        <v>40</v>
      </c>
      <c r="G94" s="35" t="e">
        <f t="shared" si="11"/>
        <v>#VALUE!</v>
      </c>
      <c r="H94" s="36"/>
      <c r="I94" s="37" t="e">
        <f t="shared" si="12"/>
        <v>#VALUE!</v>
      </c>
      <c r="J94" s="38">
        <f t="shared" si="13"/>
        <v>1</v>
      </c>
      <c r="K94" s="39"/>
    </row>
    <row r="95" spans="1:11" ht="15.75">
      <c r="A95" s="24"/>
      <c r="B95" s="30">
        <f t="shared" si="8"/>
      </c>
      <c r="C95" s="31">
        <f t="shared" si="9"/>
        <v>40</v>
      </c>
      <c r="D95" s="32">
        <f t="shared" si="10"/>
        <v>1.6667</v>
      </c>
      <c r="E95" s="33"/>
      <c r="F95" s="34">
        <f t="shared" si="7"/>
        <v>40</v>
      </c>
      <c r="G95" s="35" t="e">
        <f t="shared" si="11"/>
        <v>#VALUE!</v>
      </c>
      <c r="H95" s="36"/>
      <c r="I95" s="37" t="e">
        <f t="shared" si="12"/>
        <v>#VALUE!</v>
      </c>
      <c r="J95" s="38">
        <f t="shared" si="13"/>
        <v>1</v>
      </c>
      <c r="K95" s="39"/>
    </row>
    <row r="96" spans="1:11" ht="15.75">
      <c r="A96" s="24"/>
      <c r="B96" s="30">
        <f t="shared" si="8"/>
      </c>
      <c r="C96" s="31">
        <f t="shared" si="9"/>
        <v>40</v>
      </c>
      <c r="D96" s="32">
        <f t="shared" si="10"/>
        <v>1.6667</v>
      </c>
      <c r="E96" s="33"/>
      <c r="F96" s="34">
        <f t="shared" si="7"/>
        <v>40</v>
      </c>
      <c r="G96" s="35" t="e">
        <f t="shared" si="11"/>
        <v>#VALUE!</v>
      </c>
      <c r="H96" s="36"/>
      <c r="I96" s="37" t="e">
        <f t="shared" si="12"/>
        <v>#VALUE!</v>
      </c>
      <c r="J96" s="38">
        <f t="shared" si="13"/>
        <v>1</v>
      </c>
      <c r="K96" s="39"/>
    </row>
    <row r="97" spans="1:11" ht="15.75">
      <c r="A97" s="24"/>
      <c r="B97" s="30">
        <f t="shared" si="8"/>
      </c>
      <c r="C97" s="31">
        <f t="shared" si="9"/>
        <v>40</v>
      </c>
      <c r="D97" s="32">
        <f t="shared" si="10"/>
        <v>1.6667</v>
      </c>
      <c r="E97" s="33"/>
      <c r="F97" s="34">
        <f t="shared" si="7"/>
        <v>40</v>
      </c>
      <c r="G97" s="35" t="e">
        <f t="shared" si="11"/>
        <v>#VALUE!</v>
      </c>
      <c r="H97" s="36"/>
      <c r="I97" s="37" t="e">
        <f t="shared" si="12"/>
        <v>#VALUE!</v>
      </c>
      <c r="J97" s="38">
        <f t="shared" si="13"/>
        <v>1</v>
      </c>
      <c r="K97" s="39"/>
    </row>
    <row r="98" spans="1:11" ht="15.75">
      <c r="A98" s="24"/>
      <c r="B98" s="30">
        <f t="shared" si="8"/>
      </c>
      <c r="C98" s="31">
        <f t="shared" si="9"/>
        <v>40</v>
      </c>
      <c r="D98" s="32">
        <f t="shared" si="10"/>
        <v>1.6667</v>
      </c>
      <c r="E98" s="33"/>
      <c r="F98" s="34">
        <f t="shared" si="7"/>
        <v>40</v>
      </c>
      <c r="G98" s="35" t="e">
        <f t="shared" si="11"/>
        <v>#VALUE!</v>
      </c>
      <c r="H98" s="36"/>
      <c r="I98" s="37" t="e">
        <f t="shared" si="12"/>
        <v>#VALUE!</v>
      </c>
      <c r="J98" s="38">
        <f t="shared" si="13"/>
        <v>1</v>
      </c>
      <c r="K98" s="39"/>
    </row>
    <row r="99" spans="1:11" ht="15.75">
      <c r="A99" s="24"/>
      <c r="B99" s="30">
        <f t="shared" si="8"/>
      </c>
      <c r="C99" s="31">
        <f t="shared" si="9"/>
        <v>40</v>
      </c>
      <c r="D99" s="32">
        <f t="shared" si="10"/>
        <v>1.6667</v>
      </c>
      <c r="E99" s="33"/>
      <c r="F99" s="34">
        <f t="shared" si="7"/>
        <v>40</v>
      </c>
      <c r="G99" s="35" t="e">
        <f t="shared" si="11"/>
        <v>#VALUE!</v>
      </c>
      <c r="H99" s="36"/>
      <c r="I99" s="37" t="e">
        <f t="shared" si="12"/>
        <v>#VALUE!</v>
      </c>
      <c r="J99" s="38">
        <f t="shared" si="13"/>
        <v>1</v>
      </c>
      <c r="K99" s="39"/>
    </row>
    <row r="100" spans="1:11" ht="15.75">
      <c r="A100" s="24"/>
      <c r="B100" s="30">
        <f t="shared" si="8"/>
      </c>
      <c r="C100" s="31">
        <f t="shared" si="9"/>
        <v>40</v>
      </c>
      <c r="D100" s="32">
        <f t="shared" si="10"/>
        <v>1.6667</v>
      </c>
      <c r="E100" s="33"/>
      <c r="F100" s="34">
        <f t="shared" si="7"/>
        <v>40</v>
      </c>
      <c r="G100" s="35" t="e">
        <f t="shared" si="11"/>
        <v>#VALUE!</v>
      </c>
      <c r="H100" s="36"/>
      <c r="I100" s="37" t="e">
        <f t="shared" si="12"/>
        <v>#VALUE!</v>
      </c>
      <c r="J100" s="38">
        <f t="shared" si="13"/>
        <v>1</v>
      </c>
      <c r="K100" s="39"/>
    </row>
    <row r="101" spans="1:11" ht="15.75">
      <c r="A101" s="24"/>
      <c r="B101" s="30">
        <f t="shared" si="8"/>
      </c>
      <c r="C101" s="31">
        <f t="shared" si="9"/>
        <v>40</v>
      </c>
      <c r="D101" s="32">
        <f t="shared" si="10"/>
        <v>1.6667</v>
      </c>
      <c r="E101" s="33"/>
      <c r="F101" s="34">
        <f t="shared" si="7"/>
        <v>40</v>
      </c>
      <c r="G101" s="35" t="e">
        <f t="shared" si="11"/>
        <v>#VALUE!</v>
      </c>
      <c r="H101" s="36"/>
      <c r="I101" s="37" t="e">
        <f t="shared" si="12"/>
        <v>#VALUE!</v>
      </c>
      <c r="J101" s="38">
        <f t="shared" si="13"/>
        <v>1</v>
      </c>
      <c r="K101" s="39"/>
    </row>
    <row r="102" spans="1:11" ht="15.75">
      <c r="A102" s="24"/>
      <c r="B102" s="30">
        <f t="shared" si="8"/>
      </c>
      <c r="C102" s="31">
        <f t="shared" si="9"/>
        <v>40</v>
      </c>
      <c r="D102" s="32">
        <f t="shared" si="10"/>
        <v>1.6667</v>
      </c>
      <c r="E102" s="33"/>
      <c r="F102" s="34">
        <f t="shared" si="7"/>
        <v>40</v>
      </c>
      <c r="G102" s="35" t="e">
        <f t="shared" si="11"/>
        <v>#VALUE!</v>
      </c>
      <c r="H102" s="36"/>
      <c r="I102" s="37" t="e">
        <f t="shared" si="12"/>
        <v>#VALUE!</v>
      </c>
      <c r="J102" s="38">
        <f t="shared" si="13"/>
        <v>1</v>
      </c>
      <c r="K102" s="39"/>
    </row>
    <row r="103" spans="1:11" ht="15.75">
      <c r="A103" s="24"/>
      <c r="B103" s="30">
        <f t="shared" si="8"/>
      </c>
      <c r="C103" s="31">
        <f t="shared" si="9"/>
        <v>40</v>
      </c>
      <c r="D103" s="32">
        <f t="shared" si="10"/>
        <v>1.6667</v>
      </c>
      <c r="E103" s="33"/>
      <c r="F103" s="34">
        <f t="shared" si="7"/>
        <v>40</v>
      </c>
      <c r="G103" s="35" t="e">
        <f t="shared" si="11"/>
        <v>#VALUE!</v>
      </c>
      <c r="H103" s="36"/>
      <c r="I103" s="37" t="e">
        <f t="shared" si="12"/>
        <v>#VALUE!</v>
      </c>
      <c r="J103" s="38">
        <f t="shared" si="13"/>
        <v>1</v>
      </c>
      <c r="K103" s="39"/>
    </row>
    <row r="104" spans="1:11" ht="15.75">
      <c r="A104" s="24"/>
      <c r="B104" s="30">
        <f t="shared" si="8"/>
      </c>
      <c r="C104" s="31">
        <f t="shared" si="9"/>
        <v>40</v>
      </c>
      <c r="D104" s="32">
        <f t="shared" si="10"/>
        <v>1.6667</v>
      </c>
      <c r="E104" s="33"/>
      <c r="F104" s="34">
        <f t="shared" si="7"/>
        <v>40</v>
      </c>
      <c r="G104" s="35" t="e">
        <f t="shared" si="11"/>
        <v>#VALUE!</v>
      </c>
      <c r="H104" s="36"/>
      <c r="I104" s="37" t="e">
        <f t="shared" si="12"/>
        <v>#VALUE!</v>
      </c>
      <c r="J104" s="38">
        <f t="shared" si="13"/>
        <v>1</v>
      </c>
      <c r="K104" s="39"/>
    </row>
    <row r="105" spans="1:11" ht="15.75">
      <c r="A105" s="24"/>
      <c r="B105" s="30">
        <f t="shared" si="8"/>
      </c>
      <c r="C105" s="31">
        <f t="shared" si="9"/>
        <v>40</v>
      </c>
      <c r="D105" s="32">
        <f t="shared" si="10"/>
        <v>1.6667</v>
      </c>
      <c r="E105" s="33"/>
      <c r="F105" s="34">
        <f t="shared" si="7"/>
        <v>40</v>
      </c>
      <c r="G105" s="35" t="e">
        <f t="shared" si="11"/>
        <v>#VALUE!</v>
      </c>
      <c r="H105" s="36"/>
      <c r="I105" s="37" t="e">
        <f t="shared" si="12"/>
        <v>#VALUE!</v>
      </c>
      <c r="J105" s="38">
        <f t="shared" si="13"/>
        <v>1</v>
      </c>
      <c r="K105" s="39"/>
    </row>
    <row r="106" spans="1:11" ht="15.75">
      <c r="A106" s="24"/>
      <c r="B106" s="30">
        <f t="shared" si="8"/>
      </c>
      <c r="C106" s="31">
        <f t="shared" si="9"/>
        <v>40</v>
      </c>
      <c r="D106" s="32">
        <f t="shared" si="10"/>
        <v>1.6667</v>
      </c>
      <c r="E106" s="33"/>
      <c r="F106" s="34">
        <f t="shared" si="7"/>
        <v>40</v>
      </c>
      <c r="G106" s="35" t="e">
        <f t="shared" si="11"/>
        <v>#VALUE!</v>
      </c>
      <c r="H106" s="36"/>
      <c r="I106" s="37" t="e">
        <f t="shared" si="12"/>
        <v>#VALUE!</v>
      </c>
      <c r="J106" s="38">
        <f t="shared" si="13"/>
        <v>1</v>
      </c>
      <c r="K106" s="39"/>
    </row>
    <row r="107" spans="1:11" ht="15.75">
      <c r="A107" s="24"/>
      <c r="B107" s="30">
        <f t="shared" si="8"/>
      </c>
      <c r="C107" s="31">
        <f t="shared" si="9"/>
        <v>40</v>
      </c>
      <c r="D107" s="32">
        <f t="shared" si="10"/>
        <v>1.6667</v>
      </c>
      <c r="E107" s="33"/>
      <c r="F107" s="34">
        <f t="shared" si="7"/>
        <v>40</v>
      </c>
      <c r="G107" s="35" t="e">
        <f t="shared" si="11"/>
        <v>#VALUE!</v>
      </c>
      <c r="H107" s="36"/>
      <c r="I107" s="37" t="e">
        <f t="shared" si="12"/>
        <v>#VALUE!</v>
      </c>
      <c r="J107" s="38">
        <f t="shared" si="13"/>
        <v>1</v>
      </c>
      <c r="K107" s="39"/>
    </row>
    <row r="108" spans="1:11" ht="15.75">
      <c r="A108" s="24"/>
      <c r="B108" s="30">
        <f t="shared" si="8"/>
      </c>
      <c r="C108" s="31">
        <f t="shared" si="9"/>
        <v>40</v>
      </c>
      <c r="D108" s="32">
        <f t="shared" si="10"/>
        <v>1.6667</v>
      </c>
      <c r="E108" s="33"/>
      <c r="F108" s="34">
        <f>IF(B108&gt;=DATE(2005,9,1),IF((C108+D108-E108)&gt;40,40,(C108+D108-E108)),(C108+D108-E108))</f>
        <v>40</v>
      </c>
      <c r="G108" s="35" t="e">
        <f t="shared" si="11"/>
        <v>#VALUE!</v>
      </c>
      <c r="H108" s="36"/>
      <c r="I108" s="37" t="e">
        <f t="shared" si="12"/>
        <v>#VALUE!</v>
      </c>
      <c r="J108" s="38">
        <f t="shared" si="13"/>
        <v>1</v>
      </c>
      <c r="K108" s="39"/>
    </row>
    <row r="109" spans="1:11" ht="15.75">
      <c r="A109" s="24"/>
      <c r="B109" s="30">
        <f t="shared" si="8"/>
      </c>
      <c r="C109" s="31">
        <f t="shared" si="9"/>
        <v>40</v>
      </c>
      <c r="D109" s="32">
        <f t="shared" si="10"/>
        <v>1.6667</v>
      </c>
      <c r="E109" s="33"/>
      <c r="F109" s="34">
        <f>IF(B109&gt;=DATE(2005,9,1),IF((C109+D109-E109)&gt;40,40,(C109+D109-E109)),(C109+D109-E109))</f>
        <v>40</v>
      </c>
      <c r="G109" s="35" t="e">
        <f t="shared" si="11"/>
        <v>#VALUE!</v>
      </c>
      <c r="H109" s="36"/>
      <c r="I109" s="37" t="e">
        <f t="shared" si="12"/>
        <v>#VALUE!</v>
      </c>
      <c r="J109" s="38">
        <f t="shared" si="13"/>
        <v>1</v>
      </c>
      <c r="K109" s="39"/>
    </row>
    <row r="110" spans="1:11" ht="15.75">
      <c r="A110" s="24"/>
      <c r="B110" s="30">
        <f t="shared" si="8"/>
      </c>
      <c r="C110" s="31">
        <f t="shared" si="9"/>
        <v>40</v>
      </c>
      <c r="D110" s="32">
        <f t="shared" si="10"/>
        <v>1.6667</v>
      </c>
      <c r="E110" s="33"/>
      <c r="F110" s="34">
        <f>IF(B110&gt;=DATE(2005,9,1),IF((C110+D110-E110)&gt;40,40,(C110+D110-E110)),(C110+D110-E110))</f>
        <v>40</v>
      </c>
      <c r="G110" s="35" t="e">
        <f t="shared" si="11"/>
        <v>#VALUE!</v>
      </c>
      <c r="H110" s="36"/>
      <c r="I110" s="37" t="e">
        <f t="shared" si="12"/>
        <v>#VALUE!</v>
      </c>
      <c r="J110" s="38">
        <f t="shared" si="13"/>
        <v>1</v>
      </c>
      <c r="K110" s="39"/>
    </row>
    <row r="111" spans="1:11" ht="15.75">
      <c r="A111" s="24"/>
      <c r="B111" s="30">
        <f t="shared" si="8"/>
      </c>
      <c r="C111" s="31">
        <f t="shared" si="9"/>
        <v>40</v>
      </c>
      <c r="D111" s="32">
        <f t="shared" si="10"/>
        <v>1.6667</v>
      </c>
      <c r="E111" s="33"/>
      <c r="F111" s="34">
        <f>IF(B111&gt;=DATE(2005,9,1),IF((C111+D111-E111)&gt;40,40,(C111+D111-E111)),(C111+D111-E111))</f>
        <v>40</v>
      </c>
      <c r="G111" s="35" t="e">
        <f t="shared" si="11"/>
        <v>#VALUE!</v>
      </c>
      <c r="H111" s="36"/>
      <c r="I111" s="37" t="e">
        <f t="shared" si="12"/>
        <v>#VALUE!</v>
      </c>
      <c r="J111" s="38">
        <f t="shared" si="13"/>
        <v>1</v>
      </c>
      <c r="K111" s="39"/>
    </row>
    <row r="112" spans="1:11" ht="16.5" thickBot="1">
      <c r="A112" s="24"/>
      <c r="B112" s="46">
        <f t="shared" si="8"/>
      </c>
      <c r="C112" s="47">
        <f t="shared" si="9"/>
        <v>40</v>
      </c>
      <c r="D112" s="48">
        <f t="shared" si="10"/>
        <v>1.6667</v>
      </c>
      <c r="E112" s="49"/>
      <c r="F112" s="50">
        <f>IF(B112&gt;=DATE(2005,9,1),IF((C112+D112-E112)&gt;40,40,(C112+D112-E112)),(C112+D112-E112))</f>
        <v>40</v>
      </c>
      <c r="G112" s="51" t="e">
        <f t="shared" si="11"/>
        <v>#VALUE!</v>
      </c>
      <c r="H112" s="52"/>
      <c r="I112" s="53" t="e">
        <f t="shared" si="12"/>
        <v>#VALUE!</v>
      </c>
      <c r="J112" s="54">
        <f t="shared" si="13"/>
        <v>1</v>
      </c>
      <c r="K112" s="55"/>
    </row>
    <row r="113" ht="13.5" thickTop="1"/>
  </sheetData>
  <sheetProtection password="EB7B" sheet="1" objects="1" scenarios="1"/>
  <mergeCells count="20">
    <mergeCell ref="H13:H14"/>
    <mergeCell ref="K13:K14"/>
    <mergeCell ref="B1:K1"/>
    <mergeCell ref="B2:K2"/>
    <mergeCell ref="D13:D14"/>
    <mergeCell ref="E13:E14"/>
    <mergeCell ref="F13:F14"/>
    <mergeCell ref="G13:G14"/>
    <mergeCell ref="C5:E5"/>
    <mergeCell ref="J13:J14"/>
    <mergeCell ref="B7:B9"/>
    <mergeCell ref="G4:K9"/>
    <mergeCell ref="G15:H15"/>
    <mergeCell ref="C15:E15"/>
    <mergeCell ref="G11:I11"/>
    <mergeCell ref="G12:I12"/>
    <mergeCell ref="C12:F12"/>
    <mergeCell ref="I13:I14"/>
    <mergeCell ref="C11:F11"/>
    <mergeCell ref="C13:C14"/>
  </mergeCells>
  <conditionalFormatting sqref="F15">
    <cfRule type="cellIs" priority="1" dxfId="0" operator="greaterThan" stopIfTrue="1">
      <formula>40</formula>
    </cfRule>
  </conditionalFormatting>
  <conditionalFormatting sqref="F16:F112">
    <cfRule type="cellIs" priority="2" dxfId="0" operator="greaterThan" stopIfTrue="1">
      <formula>40.004</formula>
    </cfRule>
  </conditionalFormatting>
  <dataValidations count="5">
    <dataValidation type="whole" allowBlank="1" showInputMessage="1" showErrorMessage="1" prompt="Enter the number of the month (1-12)" error="Please type the number of the month (1-12)" sqref="C9">
      <formula1>1</formula1>
      <formula2>12</formula2>
    </dataValidation>
    <dataValidation type="whole" allowBlank="1" showInputMessage="1" showErrorMessage="1" prompt="Enter the 4-digit year" error="Please type a 4-digit year (1900-2100)" sqref="D9">
      <formula1>1900</formula1>
      <formula2>2100</formula2>
    </dataValidation>
    <dataValidation type="date" allowBlank="1" showInputMessage="1" showErrorMessage="1" prompt="This is the employee's start date unless employment at MIT has not been continuous" error="Please enter date (MM/DD/YYYY)" sqref="C6">
      <formula1>1</formula1>
      <formula2>73415</formula2>
    </dataValidation>
    <dataValidation type="decimal" operator="greaterThanOrEqual" allowBlank="1" showInputMessage="1" showErrorMessage="1" error="Please enter the number of vacation days taken.  Be sure not to add any extra spaces or other non-numeric values." sqref="E16:E112 H16:H112">
      <formula1>-30</formula1>
    </dataValidation>
    <dataValidation type="decimal" operator="greaterThanOrEqual" allowBlank="1" showInputMessage="1" showErrorMessage="1" error="Please enter your beginning balance.  Be sure not to include extra spaces or other non-numeric values." sqref="F15 I15">
      <formula1>-50</formula1>
    </dataValidation>
  </dataValidations>
  <printOptions horizontalCentered="1"/>
  <pageMargins left="0.25" right="0.3" top="0.5" bottom="0.5" header="0.5" footer="0.5"/>
  <pageSetup fitToHeight="100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Lafleur</dc:creator>
  <cp:keywords/>
  <dc:description/>
  <cp:lastModifiedBy>Anne Lafleur</cp:lastModifiedBy>
  <cp:lastPrinted>2004-08-06T18:02:12Z</cp:lastPrinted>
  <dcterms:created xsi:type="dcterms:W3CDTF">2002-07-26T22:08:01Z</dcterms:created>
  <dcterms:modified xsi:type="dcterms:W3CDTF">2006-04-30T22:36:19Z</dcterms:modified>
  <cp:category/>
  <cp:version/>
  <cp:contentType/>
  <cp:contentStatus/>
</cp:coreProperties>
</file>