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65521" windowWidth="15600" windowHeight="11760" tabRatio="842" activeTab="2"/>
  </bookViews>
  <sheets>
    <sheet name="Instructions" sheetId="1" r:id="rId1"/>
    <sheet name="Start Up" sheetId="2" r:id="rId2"/>
    <sheet name="Startup Cost" sheetId="3" r:id="rId3"/>
    <sheet name="Sales Forecast" sheetId="4" r:id="rId4"/>
    <sheet name="Income Projection Statement" sheetId="5" r:id="rId5"/>
    <sheet name="Marketing" sheetId="6" r:id="rId6"/>
    <sheet name="Personal Projections" sheetId="7" r:id="rId7"/>
  </sheets>
  <definedNames/>
  <calcPr fullCalcOnLoad="1"/>
</workbook>
</file>

<file path=xl/sharedStrings.xml><?xml version="1.0" encoding="utf-8"?>
<sst xmlns="http://schemas.openxmlformats.org/spreadsheetml/2006/main" count="260" uniqueCount="235">
  <si>
    <t xml:space="preserve">Numbers from here will flow onto the Income Projection Sheet </t>
  </si>
  <si>
    <t>Marketing</t>
  </si>
  <si>
    <t>Taxes</t>
  </si>
  <si>
    <t>This is best guess of how many of each will sell.</t>
  </si>
  <si>
    <t>V.  A.  Start-up Expenses and Assumptions</t>
  </si>
  <si>
    <t>Equipment</t>
  </si>
  <si>
    <t>Quantity</t>
  </si>
  <si>
    <t>Cost Each</t>
  </si>
  <si>
    <t>Formulas on lines above will fill from Sales Forecast sheet</t>
  </si>
  <si>
    <t>Net Income/Loss</t>
  </si>
  <si>
    <t>Clothes, incidentals</t>
  </si>
  <si>
    <t>Instructions for using this workbook</t>
  </si>
  <si>
    <t xml:space="preserve">This sheet will pick up the Gross Profit from the Sales Forecast. You will then add your Controllable and Fixed expenses, to come up with a Net Profit. This lets you see what will happen if you don't control your expenses in relationship to your income. </t>
  </si>
  <si>
    <t>Services will provide technical assistance leading to quicker success.</t>
  </si>
  <si>
    <t xml:space="preserve">Enter your own media type and numbers in blue. </t>
  </si>
  <si>
    <t>Total Supplies</t>
  </si>
  <si>
    <t>Total Start-up Funds Requested</t>
  </si>
  <si>
    <t>Name</t>
  </si>
  <si>
    <t>other</t>
  </si>
  <si>
    <t>Customize your notes below</t>
  </si>
  <si>
    <t xml:space="preserve">All categories have been carefully thought out, but may leave some room for negotiation. </t>
  </si>
  <si>
    <t>Start-Up Expenses</t>
  </si>
  <si>
    <t>October</t>
  </si>
  <si>
    <t>November</t>
  </si>
  <si>
    <t>December</t>
  </si>
  <si>
    <t>Newspapers</t>
  </si>
  <si>
    <t>Newsletters</t>
  </si>
  <si>
    <t xml:space="preserve">Monthly Food Costs </t>
  </si>
  <si>
    <t>Total Start-up Equipment</t>
  </si>
  <si>
    <t xml:space="preserve">Net profit (loss) </t>
  </si>
  <si>
    <t>Funding Sources</t>
  </si>
  <si>
    <t>Total Funding Sources</t>
  </si>
  <si>
    <t>Food Stamps</t>
  </si>
  <si>
    <t xml:space="preserve">Assuming unit sales numbers are accurate. </t>
  </si>
  <si>
    <t>Personal Equity</t>
  </si>
  <si>
    <t>Bank</t>
  </si>
  <si>
    <t xml:space="preserve">Start-up Supplies </t>
  </si>
  <si>
    <t>Total Start-up Supplies</t>
  </si>
  <si>
    <t>Net Assets or Shortfall</t>
  </si>
  <si>
    <t>INCOME PROJECTIONS STATEMENT</t>
  </si>
  <si>
    <t>Start-up Inventory</t>
  </si>
  <si>
    <t>Long-term Assets</t>
  </si>
  <si>
    <t>Other</t>
  </si>
  <si>
    <t>Total Start-up Expenses</t>
  </si>
  <si>
    <t xml:space="preserve">Start-up Equipment </t>
  </si>
  <si>
    <t xml:space="preserve">Use this sheet to plan and calculate how much you might spend to promote your business. By inserting potential costs for various advertising 'vehicles' or marketing paperwork, you can see what your annual costs might be. </t>
  </si>
  <si>
    <t xml:space="preserve">Most of the cells have been formatted to show no decimals, as it makes the spreadsheets easier to read. If you'd like to see the cents, use format/numbers/then choose Accounting, then tell it to show 2 decimal points. </t>
  </si>
  <si>
    <t xml:space="preserve">Medical </t>
  </si>
  <si>
    <t>TOTAL MONTHLY EXPENSES</t>
  </si>
  <si>
    <t>Assumptions</t>
  </si>
  <si>
    <t xml:space="preserve">Write explanations here of any items above. </t>
  </si>
  <si>
    <t>With business</t>
  </si>
  <si>
    <t xml:space="preserve">Rentals </t>
  </si>
  <si>
    <t>Now</t>
  </si>
  <si>
    <t>Mortgage on home</t>
  </si>
  <si>
    <t>Daily Sentinel</t>
  </si>
  <si>
    <t>KIFW</t>
  </si>
  <si>
    <t>Magnetic</t>
  </si>
  <si>
    <t>Color, 500</t>
  </si>
  <si>
    <t>Postcards</t>
  </si>
  <si>
    <t>ACS Directory</t>
  </si>
  <si>
    <t>*Owner Draw (can be formula from Income sheet)</t>
  </si>
  <si>
    <t>Other  (corporation, investments, etc.)</t>
  </si>
  <si>
    <t>Marketing **</t>
  </si>
  <si>
    <t>Dues and subscriptions</t>
  </si>
  <si>
    <t>Personal Income and Expenses</t>
  </si>
  <si>
    <t>Monthly Income</t>
  </si>
  <si>
    <t>Spouse's income</t>
  </si>
  <si>
    <t>Public Assistance</t>
  </si>
  <si>
    <t>Net Business Profit</t>
  </si>
  <si>
    <t>Formulas</t>
  </si>
  <si>
    <t xml:space="preserve">SALES FORECAST </t>
  </si>
  <si>
    <t>Magazines</t>
  </si>
  <si>
    <t>Trade Journals</t>
  </si>
  <si>
    <t>Radio</t>
  </si>
  <si>
    <t>Television</t>
  </si>
  <si>
    <t>Yellow Pages</t>
  </si>
  <si>
    <t>Direct Mail</t>
  </si>
  <si>
    <t>Total Advertising Costs</t>
  </si>
  <si>
    <t>Type</t>
  </si>
  <si>
    <t>Brochures</t>
  </si>
  <si>
    <t>Signage</t>
  </si>
  <si>
    <t>Business cards</t>
  </si>
  <si>
    <t>Website</t>
  </si>
  <si>
    <t>Presentations</t>
  </si>
  <si>
    <t>** Marketing - These figures flow from the Marketing sheet.</t>
  </si>
  <si>
    <t>* Owner Draw - monthly average can be made to flow onto the Personal Projections sheet.</t>
  </si>
  <si>
    <t xml:space="preserve">This is average selling price for each category. </t>
  </si>
  <si>
    <t>Direct Cost of Sales</t>
  </si>
  <si>
    <t>Unit Sales: How many you expect to sell.</t>
  </si>
  <si>
    <t>Unit Prices: The price for each item you are selling.</t>
  </si>
  <si>
    <t>Total controllable expenses</t>
  </si>
  <si>
    <t>Total net sales (revenues)</t>
  </si>
  <si>
    <t>Controllable (variable) expenses</t>
  </si>
  <si>
    <t>Start-up Plan</t>
  </si>
  <si>
    <t>Unit Sales - # Items</t>
  </si>
  <si>
    <t>Gross Sales</t>
  </si>
  <si>
    <t>Gross Sales: The total dollar amount of sales. (Unit Sales x Unit Prices)</t>
  </si>
  <si>
    <t>Sales Forecast</t>
  </si>
  <si>
    <t>Net Sales: Difference between Total Gross Sales and Direct Cost of Sales</t>
  </si>
  <si>
    <t>Product/service 4</t>
  </si>
  <si>
    <t>Jan.</t>
  </si>
  <si>
    <t>Feb</t>
  </si>
  <si>
    <t>Direct Unit Costs: What it costs to make that Item.</t>
  </si>
  <si>
    <t>Direct Cost of Sales: The Direct Unit Cost of the Item x the Unit Sales.</t>
  </si>
  <si>
    <t>Net Sales</t>
  </si>
  <si>
    <t>Total</t>
  </si>
  <si>
    <t>Disability Income</t>
  </si>
  <si>
    <t>Insurance, auto</t>
  </si>
  <si>
    <t>Alaska Business License</t>
  </si>
  <si>
    <t xml:space="preserve">Formulas will do the work here </t>
  </si>
  <si>
    <t>Formulas will do the work here</t>
  </si>
  <si>
    <t>Include the value of your labor if you are producing items one at a time.</t>
  </si>
  <si>
    <t>Numbers on this sheet flow into the Income Projection sheet</t>
  </si>
  <si>
    <t>Your Name</t>
  </si>
  <si>
    <t xml:space="preserve">Alternate Start-Up sheet, allowing more room for supplies. </t>
  </si>
  <si>
    <t>Use of Funds</t>
  </si>
  <si>
    <t>Annual Total </t>
  </si>
  <si>
    <t>Costs of sales</t>
  </si>
  <si>
    <t>Gross profit</t>
  </si>
  <si>
    <t>Payroll expenses</t>
  </si>
  <si>
    <t>Financial Spreadsheets for Start-Up Businesses</t>
  </si>
  <si>
    <t>Calendar Year Marketing and Advertising Plan</t>
  </si>
  <si>
    <t>Advertising</t>
  </si>
  <si>
    <t>Media</t>
  </si>
  <si>
    <t>January</t>
  </si>
  <si>
    <t>February</t>
  </si>
  <si>
    <t>March</t>
  </si>
  <si>
    <t>April</t>
  </si>
  <si>
    <t>May</t>
  </si>
  <si>
    <t>June</t>
  </si>
  <si>
    <t>July</t>
  </si>
  <si>
    <t>August</t>
  </si>
  <si>
    <t>September</t>
  </si>
  <si>
    <t>*Owner Draw - You can set up cell D12 as a formula to flow from the Income Projection Sheet.</t>
  </si>
  <si>
    <t>Saw</t>
  </si>
  <si>
    <t>Cutting production pieces</t>
  </si>
  <si>
    <t>wood</t>
  </si>
  <si>
    <t>for production pieces</t>
  </si>
  <si>
    <t>For one year</t>
  </si>
  <si>
    <t>Inventory for first three months</t>
  </si>
  <si>
    <t>Wells Fargo personal loan</t>
  </si>
  <si>
    <t>Design for business cards, brochures</t>
  </si>
  <si>
    <t>Trade magazine</t>
  </si>
  <si>
    <t>Saw blades</t>
  </si>
  <si>
    <t>for production work</t>
  </si>
  <si>
    <t>Liability</t>
  </si>
  <si>
    <t>Legal/accounting</t>
  </si>
  <si>
    <t>Dues/Subscriptions</t>
  </si>
  <si>
    <t>Repairs &amp; Maintenance</t>
  </si>
  <si>
    <t>Outside Services</t>
  </si>
  <si>
    <t>Purchases</t>
  </si>
  <si>
    <t>Total expenses</t>
  </si>
  <si>
    <t>Amount</t>
  </si>
  <si>
    <t xml:space="preserve">The numbers in the spreadsheets are for example only, and to be sure formulas are working. Before entering your own data, simply delete existing numbers, but do not remove formulas. </t>
  </si>
  <si>
    <t>Total Assets</t>
  </si>
  <si>
    <t>Insurance</t>
  </si>
  <si>
    <t>Owner Draw *</t>
  </si>
  <si>
    <t>Set up bookkeeping system with accountant</t>
  </si>
  <si>
    <t>For start up</t>
  </si>
  <si>
    <t>From personal savings</t>
  </si>
  <si>
    <t>Routers</t>
  </si>
  <si>
    <t>Walnut sheets</t>
  </si>
  <si>
    <t xml:space="preserve">Use this to calculate how much you might earn, depending on how much product you can sell in a year. You'll need to think about how many products you can produce in a month before you can decide how many you might be able to sell. </t>
  </si>
  <si>
    <t>Income Projection Statement</t>
  </si>
  <si>
    <t>Personal Income and Expenses Projections</t>
  </si>
  <si>
    <t>Start-Up Costs</t>
  </si>
  <si>
    <t>Replace the numbers in blue with your own. Do not mess with the formulas behind the black numbers.</t>
  </si>
  <si>
    <t>Product/service 1</t>
  </si>
  <si>
    <t>Product/service 2</t>
  </si>
  <si>
    <t>Product/service 3</t>
  </si>
  <si>
    <t>Retirement - SS Income</t>
  </si>
  <si>
    <t>TOTAL MONTHLY INCOME</t>
  </si>
  <si>
    <t>Monthly Personal Expenses</t>
  </si>
  <si>
    <t>Telephone/cell phone</t>
  </si>
  <si>
    <t>Start-up Services</t>
  </si>
  <si>
    <t>Total Start-up Services</t>
  </si>
  <si>
    <t>Telephone</t>
  </si>
  <si>
    <t>Short-term Assets</t>
  </si>
  <si>
    <t xml:space="preserve">Use this sheet to visualize how much you need to earn to support your monthly costs. You can leave the Owner Draw formula in there, or take it out, depending on how you want to pay yourself. </t>
  </si>
  <si>
    <t>Utilities, propane</t>
  </si>
  <si>
    <t xml:space="preserve">Entertainment, etc. </t>
  </si>
  <si>
    <t>YEAR:</t>
  </si>
  <si>
    <t>Total fixed expenses</t>
  </si>
  <si>
    <t>Total Unit Sales</t>
  </si>
  <si>
    <t>Direct Unit Costs</t>
  </si>
  <si>
    <t>Office supplies</t>
  </si>
  <si>
    <t>Rent</t>
  </si>
  <si>
    <t xml:space="preserve">Use this to list the equipment, supplies, services, and assets (like cash) that you'll need before you can start your business. </t>
  </si>
  <si>
    <t xml:space="preserve">You can add or delete rows any time, by using Insert/Rows in the menu bar when your cursor is in the location where you want to insert. </t>
  </si>
  <si>
    <t>Start-up Assets Needed</t>
  </si>
  <si>
    <t>Cash Requirements</t>
  </si>
  <si>
    <t>If you find errors with the formulas in these spreadsheets, please let us know by calling 966-3066 or work@sitkaworks.org.</t>
  </si>
  <si>
    <t xml:space="preserve">Delete the notes in color when printing your own plan. </t>
  </si>
  <si>
    <t>Total Cost</t>
  </si>
  <si>
    <t>Supplies</t>
  </si>
  <si>
    <t xml:space="preserve">Quan. </t>
  </si>
  <si>
    <t>Cost</t>
  </si>
  <si>
    <t>Total Equipment</t>
  </si>
  <si>
    <t>Professional Services</t>
  </si>
  <si>
    <t>Cost/hour</t>
  </si>
  <si>
    <t>Accounting set-up and training</t>
  </si>
  <si>
    <t xml:space="preserve">Marketing design, printing, etc. </t>
  </si>
  <si>
    <t>Total Services</t>
  </si>
  <si>
    <t>Assumption/Explanations</t>
  </si>
  <si>
    <t>Tools listed are all critical to producing quality products in reasonable timeframe.</t>
  </si>
  <si>
    <t>Trade Shows</t>
  </si>
  <si>
    <t>Donations</t>
  </si>
  <si>
    <t>Total Marketing Costs</t>
  </si>
  <si>
    <t>Total Advertising &amp; Marketing</t>
  </si>
  <si>
    <t>Marketing &amp; Advertising Worksheet</t>
  </si>
  <si>
    <t>Insurance/Bonding</t>
  </si>
  <si>
    <t>Accounting /Legal</t>
  </si>
  <si>
    <t>Insurance / bonding</t>
  </si>
  <si>
    <t>Transportation</t>
  </si>
  <si>
    <t>Graphic designer</t>
  </si>
  <si>
    <t>Revenue Projected</t>
  </si>
  <si>
    <t>Total Direct Cost of Sales</t>
  </si>
  <si>
    <t>Total Gross Sales</t>
  </si>
  <si>
    <t>Unit Prices (Averages)</t>
  </si>
  <si>
    <t>Fixed expenses</t>
  </si>
  <si>
    <t>Mar</t>
  </si>
  <si>
    <t>Apr</t>
  </si>
  <si>
    <t>Jun</t>
  </si>
  <si>
    <t>Jul</t>
  </si>
  <si>
    <t>Aug</t>
  </si>
  <si>
    <t>Sep</t>
  </si>
  <si>
    <t>Oct</t>
  </si>
  <si>
    <t>Nov</t>
  </si>
  <si>
    <t>Dec</t>
  </si>
  <si>
    <t>Purchase price for items for resale. Materials and labor for finished products.</t>
  </si>
  <si>
    <t>For instance: One necklase costs $50 to make x 4 sold = $200.</t>
  </si>
  <si>
    <t>Jan</t>
  </si>
  <si>
    <t>Enter what it costs to purchase or make an average item in each category.</t>
  </si>
  <si>
    <t>Supplies will get business in production as soon as possible.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</si>
</sst>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0_);_(* \(#,##0.0\);_(* &quot;-&quot;?_);_(@_)"/>
    <numFmt numFmtId="166" formatCode="_(&quot;$&quot;* #,##0.0_);_(&quot;$&quot;* \(#,##0.0\);_(&quot;$&quot;* &quot;-&quot;?_);_(@_)"/>
    <numFmt numFmtId="167" formatCode="m/d"/>
    <numFmt numFmtId="168" formatCode="mmm\-yyyy"/>
    <numFmt numFmtId="169" formatCode="mmmm\-yy"/>
  </numFmts>
  <fonts count="73">
    <font>
      <sz val="10"/>
      <name val="Arial"/>
      <family val="0"/>
    </font>
    <font>
      <b/>
      <sz val="10"/>
      <name val="Arial"/>
      <family val="2"/>
    </font>
    <font>
      <u val="single"/>
      <sz val="10"/>
      <color indexed="12"/>
      <name val="Arial"/>
      <family val="0"/>
    </font>
    <font>
      <sz val="8"/>
      <name val="Verdana"/>
      <family val="0"/>
    </font>
    <font>
      <b/>
      <sz val="12"/>
      <name val="Verdana"/>
      <family val="0"/>
    </font>
    <font>
      <sz val="10"/>
      <name val="Verdana"/>
      <family val="0"/>
    </font>
    <font>
      <b/>
      <sz val="11"/>
      <name val="Verdana"/>
      <family val="2"/>
    </font>
    <font>
      <b/>
      <sz val="10"/>
      <name val="Verdana"/>
      <family val="0"/>
    </font>
    <font>
      <sz val="10"/>
      <color indexed="10"/>
      <name val="Verdana"/>
      <family val="2"/>
    </font>
    <font>
      <sz val="12"/>
      <name val="Verdana"/>
      <family val="0"/>
    </font>
    <font>
      <u val="single"/>
      <sz val="10"/>
      <color indexed="61"/>
      <name val="Arial"/>
      <family val="0"/>
    </font>
    <font>
      <b/>
      <sz val="12"/>
      <name val="Arial"/>
      <family val="0"/>
    </font>
    <font>
      <sz val="12"/>
      <name val="Arial"/>
      <family val="0"/>
    </font>
    <font>
      <sz val="11"/>
      <name val="Verdana"/>
      <family val="0"/>
    </font>
    <font>
      <b/>
      <sz val="11"/>
      <name val="Arial"/>
      <family val="2"/>
    </font>
    <font>
      <sz val="11"/>
      <color indexed="10"/>
      <name val="Verdana"/>
      <family val="2"/>
    </font>
    <font>
      <sz val="9"/>
      <name val="Verdana"/>
      <family val="0"/>
    </font>
    <font>
      <b/>
      <sz val="9"/>
      <name val="Verdana"/>
      <family val="0"/>
    </font>
    <font>
      <sz val="10"/>
      <color indexed="10"/>
      <name val="Arial"/>
      <family val="2"/>
    </font>
    <font>
      <b/>
      <sz val="14"/>
      <name val="Arial"/>
      <family val="0"/>
    </font>
    <font>
      <b/>
      <sz val="10"/>
      <color indexed="10"/>
      <name val="Arial"/>
      <family val="2"/>
    </font>
    <font>
      <b/>
      <i/>
      <sz val="10"/>
      <name val="Verdana"/>
      <family val="0"/>
    </font>
    <font>
      <i/>
      <sz val="10"/>
      <name val="Verdana"/>
      <family val="0"/>
    </font>
    <font>
      <b/>
      <sz val="16"/>
      <name val="Arial"/>
      <family val="0"/>
    </font>
    <font>
      <sz val="10"/>
      <color indexed="18"/>
      <name val="Verdana"/>
      <family val="0"/>
    </font>
    <font>
      <b/>
      <sz val="10"/>
      <color indexed="18"/>
      <name val="Verdana"/>
      <family val="0"/>
    </font>
    <font>
      <sz val="11"/>
      <color indexed="18"/>
      <name val="Arial"/>
      <family val="0"/>
    </font>
    <font>
      <b/>
      <sz val="14"/>
      <name val="Verdana"/>
      <family val="0"/>
    </font>
    <font>
      <sz val="12"/>
      <color indexed="18"/>
      <name val="Verdana"/>
      <family val="0"/>
    </font>
    <font>
      <b/>
      <sz val="12"/>
      <name val="Times New Roman"/>
      <family val="1"/>
    </font>
    <font>
      <sz val="12"/>
      <color indexed="18"/>
      <name val="Arial"/>
      <family val="0"/>
    </font>
    <font>
      <b/>
      <sz val="10"/>
      <color indexed="10"/>
      <name val="Verdana"/>
      <family val="0"/>
    </font>
    <font>
      <sz val="11"/>
      <color indexed="10"/>
      <name val="Arial"/>
      <family val="0"/>
    </font>
    <font>
      <sz val="11"/>
      <color indexed="18"/>
      <name val="Verdana"/>
      <family val="0"/>
    </font>
    <font>
      <sz val="10"/>
      <color indexed="18"/>
      <name val="Arial"/>
      <family val="0"/>
    </font>
    <font>
      <sz val="12"/>
      <color indexed="10"/>
      <name val="Arial"/>
      <family val="0"/>
    </font>
    <font>
      <i/>
      <sz val="11"/>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style="medium"/>
    </border>
    <border>
      <left style="medium"/>
      <right>
        <color indexed="63"/>
      </right>
      <top style="medium"/>
      <bottom style="medium"/>
    </border>
    <border>
      <left style="thin"/>
      <right style="thin"/>
      <top style="thin"/>
      <bottom style="thin"/>
    </border>
    <border>
      <left style="thin"/>
      <right style="thin"/>
      <top style="thin"/>
      <bottom>
        <color indexed="63"/>
      </bottom>
    </border>
    <border>
      <left>
        <color indexed="63"/>
      </left>
      <right style="thin"/>
      <top style="medium"/>
      <bottom style="medium"/>
    </border>
    <border>
      <left>
        <color indexed="63"/>
      </left>
      <right style="thin"/>
      <top style="thin"/>
      <bottom style="thin"/>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medium"/>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medium"/>
      <right style="medium"/>
      <top style="thin"/>
      <bottom style="thin"/>
    </border>
    <border>
      <left style="thin"/>
      <right style="thin"/>
      <top>
        <color indexed="63"/>
      </top>
      <bottom>
        <color indexed="63"/>
      </bottom>
    </border>
    <border>
      <left style="thin"/>
      <right style="thin"/>
      <top style="thin"/>
      <bottom style="medium"/>
    </border>
    <border>
      <left style="thin"/>
      <right style="thin"/>
      <top style="medium"/>
      <bottom style="thin"/>
    </border>
    <border>
      <left style="medium"/>
      <right style="medium"/>
      <top style="medium"/>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medium"/>
      <bottom style="medium"/>
    </border>
    <border>
      <left style="thin"/>
      <right style="medium"/>
      <top style="medium"/>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10"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95">
    <xf numFmtId="0" fontId="0" fillId="0" borderId="0" xfId="0" applyAlignment="1">
      <alignment/>
    </xf>
    <xf numFmtId="0" fontId="0" fillId="0" borderId="0" xfId="0" applyBorder="1" applyAlignment="1">
      <alignment/>
    </xf>
    <xf numFmtId="0" fontId="3" fillId="0" borderId="0" xfId="0" applyFont="1" applyAlignment="1">
      <alignment/>
    </xf>
    <xf numFmtId="0" fontId="5" fillId="0" borderId="0" xfId="0" applyFont="1" applyBorder="1" applyAlignment="1">
      <alignment/>
    </xf>
    <xf numFmtId="0" fontId="5" fillId="0" borderId="0" xfId="0" applyFont="1" applyAlignment="1">
      <alignment/>
    </xf>
    <xf numFmtId="0" fontId="3" fillId="0" borderId="0" xfId="0" applyFont="1" applyBorder="1" applyAlignment="1">
      <alignment/>
    </xf>
    <xf numFmtId="0" fontId="0" fillId="0" borderId="0" xfId="0" applyAlignment="1">
      <alignment horizontal="left" indent="2"/>
    </xf>
    <xf numFmtId="0" fontId="0" fillId="33" borderId="10" xfId="0" applyFill="1" applyBorder="1" applyAlignment="1">
      <alignment/>
    </xf>
    <xf numFmtId="0" fontId="4" fillId="33" borderId="11" xfId="0" applyFont="1" applyFill="1" applyBorder="1" applyAlignment="1">
      <alignment/>
    </xf>
    <xf numFmtId="0" fontId="1" fillId="33" borderId="10" xfId="0" applyFont="1" applyFill="1" applyBorder="1" applyAlignment="1">
      <alignment/>
    </xf>
    <xf numFmtId="0" fontId="7" fillId="33" borderId="12" xfId="0" applyFont="1" applyFill="1" applyBorder="1" applyAlignment="1">
      <alignment horizontal="center"/>
    </xf>
    <xf numFmtId="0" fontId="5" fillId="33" borderId="12" xfId="0" applyFont="1" applyFill="1" applyBorder="1" applyAlignment="1">
      <alignment horizontal="center"/>
    </xf>
    <xf numFmtId="0" fontId="5" fillId="0" borderId="12" xfId="0" applyFont="1" applyBorder="1" applyAlignment="1">
      <alignment/>
    </xf>
    <xf numFmtId="41" fontId="5" fillId="0" borderId="12" xfId="0" applyNumberFormat="1" applyFont="1" applyBorder="1" applyAlignment="1">
      <alignment/>
    </xf>
    <xf numFmtId="0" fontId="5" fillId="0" borderId="13" xfId="0" applyFont="1" applyBorder="1" applyAlignment="1">
      <alignment/>
    </xf>
    <xf numFmtId="0" fontId="5" fillId="0" borderId="0" xfId="0" applyFont="1" applyFill="1" applyAlignment="1">
      <alignment/>
    </xf>
    <xf numFmtId="0" fontId="5" fillId="0" borderId="0" xfId="0" applyFont="1" applyAlignment="1">
      <alignment horizontal="left"/>
    </xf>
    <xf numFmtId="0" fontId="5" fillId="0" borderId="0" xfId="0" applyFont="1" applyAlignment="1">
      <alignment horizontal="center"/>
    </xf>
    <xf numFmtId="0" fontId="7" fillId="33" borderId="12" xfId="0" applyFont="1" applyFill="1" applyBorder="1" applyAlignment="1">
      <alignment horizontal="right"/>
    </xf>
    <xf numFmtId="0" fontId="4" fillId="33" borderId="10" xfId="0" applyFont="1" applyFill="1" applyBorder="1" applyAlignment="1">
      <alignment/>
    </xf>
    <xf numFmtId="0" fontId="9" fillId="33" borderId="10" xfId="0" applyFont="1" applyFill="1" applyBorder="1" applyAlignment="1">
      <alignment/>
    </xf>
    <xf numFmtId="17" fontId="5" fillId="33" borderId="12" xfId="0" applyNumberFormat="1" applyFont="1" applyFill="1" applyBorder="1" applyAlignment="1">
      <alignment horizontal="center"/>
    </xf>
    <xf numFmtId="0" fontId="9" fillId="33" borderId="14" xfId="0" applyFont="1" applyFill="1" applyBorder="1" applyAlignment="1">
      <alignment/>
    </xf>
    <xf numFmtId="0" fontId="7" fillId="0" borderId="12" xfId="0" applyFont="1" applyFill="1" applyBorder="1" applyAlignment="1">
      <alignment horizontal="center" wrapText="1"/>
    </xf>
    <xf numFmtId="17" fontId="7" fillId="0" borderId="12" xfId="0" applyNumberFormat="1" applyFont="1" applyFill="1" applyBorder="1" applyAlignment="1">
      <alignment horizontal="center" wrapText="1"/>
    </xf>
    <xf numFmtId="0" fontId="7" fillId="0" borderId="15" xfId="0" applyFont="1" applyFill="1" applyBorder="1" applyAlignment="1">
      <alignment horizontal="center" wrapText="1"/>
    </xf>
    <xf numFmtId="0" fontId="11" fillId="33" borderId="10" xfId="0" applyFont="1" applyFill="1" applyBorder="1" applyAlignment="1">
      <alignment/>
    </xf>
    <xf numFmtId="0" fontId="9" fillId="33" borderId="16" xfId="0" applyFont="1" applyFill="1" applyBorder="1" applyAlignment="1">
      <alignment/>
    </xf>
    <xf numFmtId="0" fontId="9" fillId="0" borderId="0" xfId="0" applyFont="1" applyBorder="1" applyAlignment="1">
      <alignment/>
    </xf>
    <xf numFmtId="0" fontId="9" fillId="0" borderId="0" xfId="0" applyFont="1" applyAlignment="1">
      <alignment/>
    </xf>
    <xf numFmtId="0" fontId="4" fillId="33" borderId="17" xfId="0" applyFont="1" applyFill="1" applyBorder="1" applyAlignment="1">
      <alignment/>
    </xf>
    <xf numFmtId="0" fontId="4" fillId="33" borderId="18" xfId="0" applyFont="1" applyFill="1" applyBorder="1" applyAlignment="1">
      <alignment/>
    </xf>
    <xf numFmtId="0" fontId="9" fillId="0" borderId="19" xfId="0" applyFont="1" applyBorder="1" applyAlignment="1">
      <alignment horizontal="left" indent="1"/>
    </xf>
    <xf numFmtId="0" fontId="9" fillId="0" borderId="0" xfId="0" applyFont="1" applyBorder="1" applyAlignment="1">
      <alignment horizontal="left" indent="1"/>
    </xf>
    <xf numFmtId="0" fontId="9" fillId="0" borderId="12" xfId="0" applyFont="1" applyBorder="1" applyAlignment="1">
      <alignment horizontal="left" indent="1"/>
    </xf>
    <xf numFmtId="0" fontId="4" fillId="0" borderId="0" xfId="0" applyFont="1" applyBorder="1" applyAlignment="1">
      <alignment horizontal="right"/>
    </xf>
    <xf numFmtId="0" fontId="4" fillId="33" borderId="12" xfId="0" applyFont="1" applyFill="1" applyBorder="1" applyAlignment="1">
      <alignment horizontal="right"/>
    </xf>
    <xf numFmtId="0" fontId="12" fillId="0" borderId="0" xfId="0" applyFont="1" applyBorder="1" applyAlignment="1">
      <alignment/>
    </xf>
    <xf numFmtId="0" fontId="12" fillId="0" borderId="0" xfId="0" applyFont="1" applyAlignment="1">
      <alignment/>
    </xf>
    <xf numFmtId="0" fontId="13" fillId="34" borderId="17" xfId="0" applyFont="1" applyFill="1" applyBorder="1" applyAlignment="1">
      <alignment wrapText="1"/>
    </xf>
    <xf numFmtId="0" fontId="13" fillId="34" borderId="20" xfId="0" applyFont="1" applyFill="1" applyBorder="1" applyAlignment="1">
      <alignment wrapText="1"/>
    </xf>
    <xf numFmtId="0" fontId="6" fillId="33" borderId="20" xfId="0" applyFont="1" applyFill="1" applyBorder="1" applyAlignment="1">
      <alignment wrapText="1"/>
    </xf>
    <xf numFmtId="0" fontId="13" fillId="0" borderId="12" xfId="0" applyFont="1" applyBorder="1" applyAlignment="1">
      <alignment horizontal="left" wrapText="1"/>
    </xf>
    <xf numFmtId="0" fontId="6" fillId="33" borderId="13" xfId="0" applyFont="1" applyFill="1" applyBorder="1" applyAlignment="1">
      <alignment wrapText="1"/>
    </xf>
    <xf numFmtId="0" fontId="15" fillId="34" borderId="21" xfId="0" applyFont="1" applyFill="1" applyBorder="1" applyAlignment="1">
      <alignment wrapText="1"/>
    </xf>
    <xf numFmtId="0" fontId="6" fillId="33" borderId="21" xfId="0" applyFont="1" applyFill="1" applyBorder="1" applyAlignment="1">
      <alignment wrapText="1"/>
    </xf>
    <xf numFmtId="0" fontId="6" fillId="33" borderId="22" xfId="0" applyFont="1" applyFill="1" applyBorder="1" applyAlignment="1">
      <alignment wrapText="1"/>
    </xf>
    <xf numFmtId="0" fontId="16" fillId="0" borderId="0" xfId="0" applyFont="1" applyAlignment="1">
      <alignment/>
    </xf>
    <xf numFmtId="0" fontId="16" fillId="0" borderId="0" xfId="0" applyFont="1" applyBorder="1" applyAlignment="1">
      <alignment/>
    </xf>
    <xf numFmtId="0" fontId="16" fillId="0" borderId="23" xfId="0" applyFont="1" applyBorder="1" applyAlignment="1">
      <alignment/>
    </xf>
    <xf numFmtId="0" fontId="16" fillId="0" borderId="24" xfId="0" applyFont="1" applyBorder="1" applyAlignment="1">
      <alignment/>
    </xf>
    <xf numFmtId="0" fontId="18" fillId="0" borderId="0" xfId="0" applyFont="1" applyAlignment="1">
      <alignment/>
    </xf>
    <xf numFmtId="42" fontId="5" fillId="0" borderId="12" xfId="0" applyNumberFormat="1" applyFont="1" applyBorder="1" applyAlignment="1">
      <alignment/>
    </xf>
    <xf numFmtId="1" fontId="5" fillId="0" borderId="12" xfId="0" applyNumberFormat="1" applyFont="1" applyBorder="1" applyAlignment="1">
      <alignment/>
    </xf>
    <xf numFmtId="0" fontId="5" fillId="0" borderId="12" xfId="0" applyFont="1" applyFill="1" applyBorder="1" applyAlignment="1">
      <alignment horizontal="center"/>
    </xf>
    <xf numFmtId="0" fontId="5" fillId="0" borderId="0" xfId="0" applyFont="1" applyFill="1" applyBorder="1" applyAlignment="1">
      <alignment/>
    </xf>
    <xf numFmtId="0" fontId="5" fillId="33" borderId="12" xfId="0" applyFont="1" applyFill="1" applyBorder="1" applyAlignment="1">
      <alignment horizontal="left"/>
    </xf>
    <xf numFmtId="41" fontId="5" fillId="0" borderId="0" xfId="0" applyNumberFormat="1" applyFont="1" applyAlignment="1">
      <alignment/>
    </xf>
    <xf numFmtId="0" fontId="17" fillId="0" borderId="0" xfId="0" applyFont="1" applyBorder="1" applyAlignment="1">
      <alignment/>
    </xf>
    <xf numFmtId="0" fontId="6" fillId="0" borderId="12" xfId="0" applyFont="1" applyFill="1" applyBorder="1" applyAlignment="1">
      <alignment wrapText="1"/>
    </xf>
    <xf numFmtId="0" fontId="7" fillId="33" borderId="13" xfId="0" applyFont="1" applyFill="1" applyBorder="1" applyAlignment="1">
      <alignment wrapText="1"/>
    </xf>
    <xf numFmtId="0" fontId="6" fillId="0" borderId="25" xfId="0" applyFont="1" applyFill="1" applyBorder="1" applyAlignment="1">
      <alignment/>
    </xf>
    <xf numFmtId="0" fontId="13" fillId="0" borderId="12" xfId="0" applyFont="1" applyFill="1" applyBorder="1" applyAlignment="1">
      <alignment/>
    </xf>
    <xf numFmtId="0" fontId="13" fillId="34" borderId="12" xfId="0" applyFont="1" applyFill="1" applyBorder="1" applyAlignment="1">
      <alignment wrapText="1"/>
    </xf>
    <xf numFmtId="0" fontId="13" fillId="0" borderId="12" xfId="0" applyFont="1" applyFill="1" applyBorder="1" applyAlignment="1">
      <alignment wrapText="1"/>
    </xf>
    <xf numFmtId="0" fontId="19" fillId="0" borderId="0" xfId="0" applyFont="1" applyAlignment="1">
      <alignment/>
    </xf>
    <xf numFmtId="0" fontId="11" fillId="0" borderId="0" xfId="0" applyFont="1" applyAlignment="1">
      <alignment/>
    </xf>
    <xf numFmtId="0" fontId="12" fillId="0" borderId="0" xfId="0" applyFont="1" applyAlignment="1">
      <alignment wrapText="1"/>
    </xf>
    <xf numFmtId="0" fontId="12" fillId="0" borderId="0" xfId="0" applyFont="1" applyAlignment="1">
      <alignment vertical="top" wrapText="1"/>
    </xf>
    <xf numFmtId="0" fontId="14" fillId="33" borderId="17" xfId="0" applyFont="1" applyFill="1" applyBorder="1" applyAlignment="1">
      <alignment horizontal="center"/>
    </xf>
    <xf numFmtId="0" fontId="14" fillId="0" borderId="26" xfId="0" applyFont="1" applyBorder="1" applyAlignment="1">
      <alignment horizontal="center"/>
    </xf>
    <xf numFmtId="0" fontId="14" fillId="0" borderId="15" xfId="0" applyFont="1" applyBorder="1" applyAlignment="1">
      <alignment horizontal="center"/>
    </xf>
    <xf numFmtId="0" fontId="14" fillId="0" borderId="12" xfId="0" applyFont="1" applyBorder="1" applyAlignment="1">
      <alignment horizontal="center"/>
    </xf>
    <xf numFmtId="0" fontId="0" fillId="0" borderId="0" xfId="0" applyAlignment="1">
      <alignment horizontal="center"/>
    </xf>
    <xf numFmtId="0" fontId="11" fillId="0" borderId="17" xfId="0" applyFont="1" applyBorder="1" applyAlignment="1">
      <alignment horizontal="left"/>
    </xf>
    <xf numFmtId="0" fontId="0" fillId="0" borderId="18" xfId="0" applyBorder="1" applyAlignment="1">
      <alignment/>
    </xf>
    <xf numFmtId="0" fontId="0" fillId="0" borderId="18" xfId="0" applyBorder="1" applyAlignment="1">
      <alignment horizontal="center"/>
    </xf>
    <xf numFmtId="0" fontId="0" fillId="0" borderId="15" xfId="0" applyBorder="1" applyAlignment="1">
      <alignment/>
    </xf>
    <xf numFmtId="0" fontId="20" fillId="0" borderId="0" xfId="0" applyFont="1" applyAlignment="1">
      <alignment horizontal="right"/>
    </xf>
    <xf numFmtId="0" fontId="7" fillId="0" borderId="12" xfId="0" applyFont="1" applyBorder="1" applyAlignment="1">
      <alignment horizontal="left"/>
    </xf>
    <xf numFmtId="0" fontId="5" fillId="0" borderId="12" xfId="0" applyFont="1" applyBorder="1" applyAlignment="1">
      <alignment horizontal="center"/>
    </xf>
    <xf numFmtId="0" fontId="7" fillId="0" borderId="12" xfId="0" applyFont="1" applyBorder="1" applyAlignment="1">
      <alignment/>
    </xf>
    <xf numFmtId="3" fontId="5" fillId="0" borderId="12" xfId="0" applyNumberFormat="1" applyFont="1" applyBorder="1" applyAlignment="1">
      <alignment horizontal="center"/>
    </xf>
    <xf numFmtId="42" fontId="5" fillId="0" borderId="12" xfId="0" applyNumberFormat="1" applyFont="1" applyBorder="1" applyAlignment="1">
      <alignment horizontal="center"/>
    </xf>
    <xf numFmtId="0" fontId="5" fillId="0" borderId="12" xfId="0" applyFont="1" applyBorder="1" applyAlignment="1">
      <alignment horizontal="left"/>
    </xf>
    <xf numFmtId="41" fontId="7" fillId="33" borderId="12" xfId="0" applyNumberFormat="1" applyFont="1" applyFill="1" applyBorder="1" applyAlignment="1">
      <alignment horizontal="center"/>
    </xf>
    <xf numFmtId="42" fontId="7" fillId="33" borderId="12" xfId="0" applyNumberFormat="1" applyFont="1" applyFill="1" applyBorder="1" applyAlignment="1">
      <alignment horizontal="center"/>
    </xf>
    <xf numFmtId="0" fontId="21" fillId="0" borderId="12" xfId="0" applyFont="1" applyBorder="1" applyAlignment="1">
      <alignment/>
    </xf>
    <xf numFmtId="42" fontId="21" fillId="0" borderId="12" xfId="0" applyNumberFormat="1" applyFont="1" applyBorder="1" applyAlignment="1">
      <alignment/>
    </xf>
    <xf numFmtId="0" fontId="5" fillId="0" borderId="27" xfId="0" applyFont="1" applyBorder="1" applyAlignment="1">
      <alignment/>
    </xf>
    <xf numFmtId="0" fontId="5" fillId="0" borderId="13" xfId="0" applyFont="1" applyBorder="1" applyAlignment="1">
      <alignment horizontal="left"/>
    </xf>
    <xf numFmtId="41" fontId="7" fillId="33" borderId="12" xfId="0" applyNumberFormat="1" applyFont="1" applyFill="1" applyBorder="1" applyAlignment="1">
      <alignment/>
    </xf>
    <xf numFmtId="42" fontId="7" fillId="33" borderId="12" xfId="0" applyNumberFormat="1" applyFont="1" applyFill="1" applyBorder="1" applyAlignment="1">
      <alignment/>
    </xf>
    <xf numFmtId="0" fontId="21" fillId="33" borderId="17" xfId="0" applyFont="1" applyFill="1" applyBorder="1" applyAlignment="1">
      <alignment/>
    </xf>
    <xf numFmtId="0" fontId="5" fillId="33" borderId="18" xfId="0" applyFont="1" applyFill="1" applyBorder="1" applyAlignment="1">
      <alignment/>
    </xf>
    <xf numFmtId="0" fontId="5" fillId="33" borderId="15" xfId="0" applyFont="1" applyFill="1" applyBorder="1" applyAlignment="1">
      <alignment/>
    </xf>
    <xf numFmtId="0" fontId="7" fillId="33" borderId="12" xfId="0" applyFont="1" applyFill="1" applyBorder="1" applyAlignment="1">
      <alignment/>
    </xf>
    <xf numFmtId="42" fontId="7" fillId="33" borderId="15" xfId="0" applyNumberFormat="1" applyFont="1" applyFill="1" applyBorder="1" applyAlignment="1">
      <alignment/>
    </xf>
    <xf numFmtId="0" fontId="11" fillId="0" borderId="12" xfId="0" applyFont="1" applyFill="1" applyBorder="1" applyAlignment="1">
      <alignment/>
    </xf>
    <xf numFmtId="0" fontId="22" fillId="33" borderId="18" xfId="0" applyFont="1" applyFill="1" applyBorder="1" applyAlignment="1">
      <alignment/>
    </xf>
    <xf numFmtId="0" fontId="12" fillId="0" borderId="0" xfId="0" applyFont="1" applyAlignment="1">
      <alignment/>
    </xf>
    <xf numFmtId="0" fontId="11" fillId="0" borderId="0" xfId="0" applyFont="1" applyAlignment="1">
      <alignment/>
    </xf>
    <xf numFmtId="8" fontId="8" fillId="0" borderId="0" xfId="0" applyNumberFormat="1" applyFont="1" applyFill="1" applyBorder="1" applyAlignment="1">
      <alignment/>
    </xf>
    <xf numFmtId="8" fontId="8" fillId="0" borderId="0" xfId="0" applyNumberFormat="1" applyFont="1" applyFill="1" applyBorder="1" applyAlignment="1">
      <alignment horizontal="left" indent="1"/>
    </xf>
    <xf numFmtId="1" fontId="24" fillId="0" borderId="12" xfId="0" applyNumberFormat="1" applyFont="1" applyBorder="1" applyAlignment="1">
      <alignment/>
    </xf>
    <xf numFmtId="42" fontId="24" fillId="0" borderId="17" xfId="0" applyNumberFormat="1" applyFont="1" applyBorder="1" applyAlignment="1">
      <alignment/>
    </xf>
    <xf numFmtId="42" fontId="24" fillId="0" borderId="12" xfId="0" applyNumberFormat="1" applyFont="1" applyBorder="1" applyAlignment="1">
      <alignment/>
    </xf>
    <xf numFmtId="0" fontId="25" fillId="0" borderId="0" xfId="0" applyFont="1" applyAlignment="1">
      <alignment/>
    </xf>
    <xf numFmtId="0" fontId="27" fillId="33" borderId="11" xfId="0" applyFont="1" applyFill="1" applyBorder="1" applyAlignment="1">
      <alignment/>
    </xf>
    <xf numFmtId="0" fontId="4" fillId="35" borderId="0" xfId="0" applyFont="1" applyFill="1" applyAlignment="1">
      <alignment horizontal="left" vertical="center" indent="1"/>
    </xf>
    <xf numFmtId="0" fontId="9" fillId="33" borderId="18" xfId="0" applyFont="1" applyFill="1" applyBorder="1" applyAlignment="1">
      <alignment horizontal="center"/>
    </xf>
    <xf numFmtId="0" fontId="9" fillId="33" borderId="12" xfId="0" applyFont="1" applyFill="1" applyBorder="1" applyAlignment="1">
      <alignment horizontal="center"/>
    </xf>
    <xf numFmtId="42" fontId="9" fillId="0" borderId="20" xfId="0" applyNumberFormat="1" applyFont="1" applyBorder="1" applyAlignment="1">
      <alignment/>
    </xf>
    <xf numFmtId="42" fontId="9" fillId="0" borderId="12" xfId="0" applyNumberFormat="1" applyFont="1" applyBorder="1" applyAlignment="1">
      <alignment/>
    </xf>
    <xf numFmtId="42" fontId="9" fillId="0" borderId="17" xfId="0" applyNumberFormat="1" applyFont="1" applyBorder="1" applyAlignment="1">
      <alignment/>
    </xf>
    <xf numFmtId="42" fontId="9" fillId="33" borderId="17" xfId="0" applyNumberFormat="1" applyFont="1" applyFill="1" applyBorder="1" applyAlignment="1">
      <alignment/>
    </xf>
    <xf numFmtId="42" fontId="9" fillId="33" borderId="12" xfId="0" applyNumberFormat="1" applyFont="1" applyFill="1" applyBorder="1" applyAlignment="1">
      <alignment/>
    </xf>
    <xf numFmtId="42" fontId="9" fillId="0" borderId="0" xfId="0" applyNumberFormat="1" applyFont="1" applyBorder="1" applyAlignment="1">
      <alignment/>
    </xf>
    <xf numFmtId="42" fontId="9" fillId="33" borderId="18" xfId="0" applyNumberFormat="1" applyFont="1" applyFill="1" applyBorder="1" applyAlignment="1">
      <alignment/>
    </xf>
    <xf numFmtId="42" fontId="12" fillId="33" borderId="17" xfId="0" applyNumberFormat="1" applyFont="1" applyFill="1" applyBorder="1" applyAlignment="1">
      <alignment/>
    </xf>
    <xf numFmtId="0" fontId="4" fillId="0" borderId="0" xfId="0" applyFont="1" applyFill="1" applyBorder="1" applyAlignment="1">
      <alignment horizontal="left"/>
    </xf>
    <xf numFmtId="0" fontId="12" fillId="0" borderId="0" xfId="0" applyFont="1" applyFill="1" applyBorder="1" applyAlignment="1">
      <alignment/>
    </xf>
    <xf numFmtId="42" fontId="12" fillId="0" borderId="0" xfId="0" applyNumberFormat="1" applyFont="1" applyFill="1" applyBorder="1" applyAlignment="1">
      <alignment horizontal="right"/>
    </xf>
    <xf numFmtId="0" fontId="13" fillId="0" borderId="0" xfId="0" applyFont="1" applyAlignment="1">
      <alignment vertical="center"/>
    </xf>
    <xf numFmtId="0" fontId="13" fillId="0" borderId="0" xfId="0" applyFont="1" applyAlignment="1">
      <alignment vertical="center" wrapText="1"/>
    </xf>
    <xf numFmtId="0" fontId="13" fillId="0" borderId="0" xfId="0" applyFont="1" applyBorder="1" applyAlignment="1">
      <alignment vertical="center"/>
    </xf>
    <xf numFmtId="0" fontId="5" fillId="0" borderId="0" xfId="0" applyFont="1" applyAlignment="1">
      <alignment vertical="top" wrapText="1"/>
    </xf>
    <xf numFmtId="42" fontId="28" fillId="0" borderId="20" xfId="0" applyNumberFormat="1" applyFont="1" applyBorder="1" applyAlignment="1">
      <alignment/>
    </xf>
    <xf numFmtId="42" fontId="28" fillId="0" borderId="12" xfId="0" applyNumberFormat="1" applyFont="1" applyBorder="1" applyAlignment="1">
      <alignment/>
    </xf>
    <xf numFmtId="42" fontId="28" fillId="0" borderId="17" xfId="0" applyNumberFormat="1" applyFont="1" applyBorder="1" applyAlignment="1">
      <alignment/>
    </xf>
    <xf numFmtId="42" fontId="28" fillId="0" borderId="17" xfId="0" applyNumberFormat="1" applyFont="1" applyFill="1" applyBorder="1" applyAlignment="1">
      <alignment/>
    </xf>
    <xf numFmtId="42" fontId="28" fillId="0" borderId="12" xfId="0" applyNumberFormat="1" applyFont="1" applyFill="1" applyBorder="1" applyAlignment="1">
      <alignment/>
    </xf>
    <xf numFmtId="0" fontId="11" fillId="0" borderId="28" xfId="0" applyFont="1" applyBorder="1" applyAlignment="1">
      <alignment horizontal="right"/>
    </xf>
    <xf numFmtId="0" fontId="12" fillId="0" borderId="17" xfId="0" applyFont="1" applyBorder="1" applyAlignment="1">
      <alignment/>
    </xf>
    <xf numFmtId="0" fontId="12" fillId="0" borderId="28" xfId="0" applyFont="1" applyBorder="1" applyAlignment="1">
      <alignment/>
    </xf>
    <xf numFmtId="0" fontId="12" fillId="0" borderId="29" xfId="0" applyFont="1" applyBorder="1" applyAlignment="1">
      <alignment/>
    </xf>
    <xf numFmtId="0" fontId="29" fillId="0" borderId="29" xfId="0" applyFont="1" applyBorder="1" applyAlignment="1">
      <alignment horizontal="right"/>
    </xf>
    <xf numFmtId="0" fontId="11" fillId="33" borderId="20" xfId="0" applyFont="1" applyFill="1" applyBorder="1" applyAlignment="1">
      <alignment/>
    </xf>
    <xf numFmtId="0" fontId="11" fillId="0" borderId="26" xfId="0" applyFont="1" applyBorder="1" applyAlignment="1">
      <alignment horizontal="center"/>
    </xf>
    <xf numFmtId="0" fontId="12" fillId="33" borderId="11" xfId="0" applyFont="1" applyFill="1" applyBorder="1" applyAlignment="1">
      <alignment/>
    </xf>
    <xf numFmtId="0" fontId="11" fillId="33" borderId="10" xfId="0" applyFont="1" applyFill="1" applyBorder="1" applyAlignment="1">
      <alignment horizontal="right"/>
    </xf>
    <xf numFmtId="44" fontId="8" fillId="0" borderId="0" xfId="0" applyNumberFormat="1" applyFont="1" applyBorder="1" applyAlignment="1">
      <alignment/>
    </xf>
    <xf numFmtId="0" fontId="30" fillId="0" borderId="26" xfId="0" applyFont="1" applyBorder="1" applyAlignment="1">
      <alignment horizontal="center"/>
    </xf>
    <xf numFmtId="42" fontId="11" fillId="33" borderId="17" xfId="0" applyNumberFormat="1" applyFont="1" applyFill="1" applyBorder="1" applyAlignment="1">
      <alignment/>
    </xf>
    <xf numFmtId="42" fontId="24" fillId="0" borderId="12" xfId="0" applyNumberFormat="1" applyFont="1" applyFill="1" applyBorder="1" applyAlignment="1">
      <alignment horizontal="center"/>
    </xf>
    <xf numFmtId="1" fontId="31" fillId="0" borderId="12" xfId="0" applyNumberFormat="1" applyFont="1" applyFill="1" applyBorder="1" applyAlignment="1">
      <alignment/>
    </xf>
    <xf numFmtId="1" fontId="5" fillId="0" borderId="13" xfId="0" applyNumberFormat="1" applyFont="1" applyBorder="1" applyAlignment="1">
      <alignment/>
    </xf>
    <xf numFmtId="1" fontId="5" fillId="0" borderId="30" xfId="0" applyNumberFormat="1" applyFont="1" applyFill="1" applyBorder="1" applyAlignment="1">
      <alignment/>
    </xf>
    <xf numFmtId="0" fontId="8" fillId="0" borderId="0" xfId="0" applyFont="1" applyAlignment="1">
      <alignment/>
    </xf>
    <xf numFmtId="0" fontId="8" fillId="0" borderId="0" xfId="0" applyFont="1" applyFill="1" applyBorder="1" applyAlignment="1">
      <alignment/>
    </xf>
    <xf numFmtId="44" fontId="8" fillId="0" borderId="25" xfId="0" applyNumberFormat="1" applyFont="1" applyBorder="1" applyAlignment="1">
      <alignment/>
    </xf>
    <xf numFmtId="0" fontId="8" fillId="0" borderId="0" xfId="0" applyFont="1" applyBorder="1" applyAlignment="1">
      <alignment/>
    </xf>
    <xf numFmtId="0" fontId="8" fillId="33" borderId="12" xfId="0" applyFont="1" applyFill="1" applyBorder="1" applyAlignment="1">
      <alignment horizontal="center"/>
    </xf>
    <xf numFmtId="41" fontId="5" fillId="0" borderId="13" xfId="0" applyNumberFormat="1" applyFont="1" applyBorder="1" applyAlignment="1">
      <alignment/>
    </xf>
    <xf numFmtId="41" fontId="8" fillId="0" borderId="0" xfId="0" applyNumberFormat="1" applyFont="1" applyAlignment="1">
      <alignment/>
    </xf>
    <xf numFmtId="41" fontId="8" fillId="0" borderId="12" xfId="0" applyNumberFormat="1" applyFont="1" applyFill="1" applyBorder="1" applyAlignment="1">
      <alignment horizontal="center"/>
    </xf>
    <xf numFmtId="41" fontId="31" fillId="0" borderId="0" xfId="0" applyNumberFormat="1" applyFont="1" applyFill="1" applyBorder="1" applyAlignment="1">
      <alignment/>
    </xf>
    <xf numFmtId="41" fontId="8" fillId="0" borderId="0" xfId="0" applyNumberFormat="1" applyFont="1" applyFill="1" applyBorder="1" applyAlignment="1">
      <alignment/>
    </xf>
    <xf numFmtId="41" fontId="8" fillId="33" borderId="12" xfId="0" applyNumberFormat="1" applyFont="1" applyFill="1" applyBorder="1" applyAlignment="1">
      <alignment horizontal="center"/>
    </xf>
    <xf numFmtId="42" fontId="5" fillId="0" borderId="13" xfId="0" applyNumberFormat="1" applyFont="1" applyBorder="1" applyAlignment="1">
      <alignment/>
    </xf>
    <xf numFmtId="0" fontId="5" fillId="0" borderId="12" xfId="0" applyFont="1" applyBorder="1" applyAlignment="1">
      <alignment/>
    </xf>
    <xf numFmtId="0" fontId="5" fillId="0" borderId="12" xfId="0" applyNumberFormat="1" applyFont="1" applyBorder="1" applyAlignment="1">
      <alignment/>
    </xf>
    <xf numFmtId="41" fontId="5" fillId="0" borderId="30" xfId="0" applyNumberFormat="1" applyFont="1" applyFill="1" applyBorder="1" applyAlignment="1">
      <alignment/>
    </xf>
    <xf numFmtId="0" fontId="17" fillId="0" borderId="0" xfId="0" applyFont="1" applyAlignment="1">
      <alignment/>
    </xf>
    <xf numFmtId="0" fontId="17" fillId="0" borderId="24" xfId="0" applyFont="1" applyBorder="1" applyAlignment="1">
      <alignment/>
    </xf>
    <xf numFmtId="0" fontId="16" fillId="0" borderId="30" xfId="0" applyFont="1" applyFill="1" applyBorder="1" applyAlignment="1">
      <alignment horizontal="right" wrapText="1"/>
    </xf>
    <xf numFmtId="0" fontId="5" fillId="0" borderId="30" xfId="0" applyFont="1" applyFill="1" applyBorder="1" applyAlignment="1">
      <alignment horizontal="right"/>
    </xf>
    <xf numFmtId="1" fontId="24" fillId="0" borderId="13" xfId="0" applyNumberFormat="1" applyFont="1" applyBorder="1" applyAlignment="1">
      <alignment/>
    </xf>
    <xf numFmtId="0" fontId="32" fillId="0" borderId="26" xfId="0" applyFont="1" applyBorder="1" applyAlignment="1">
      <alignment horizontal="left"/>
    </xf>
    <xf numFmtId="0" fontId="13" fillId="0" borderId="12" xfId="0" applyFont="1" applyBorder="1" applyAlignment="1">
      <alignment horizontal="left" wrapText="1" indent="1"/>
    </xf>
    <xf numFmtId="0" fontId="32" fillId="0" borderId="0" xfId="0" applyFont="1" applyAlignment="1">
      <alignment/>
    </xf>
    <xf numFmtId="0" fontId="6" fillId="33" borderId="12" xfId="0" applyFont="1" applyFill="1" applyBorder="1" applyAlignment="1">
      <alignment horizontal="center"/>
    </xf>
    <xf numFmtId="0" fontId="13" fillId="33" borderId="12" xfId="0" applyFont="1" applyFill="1" applyBorder="1" applyAlignment="1">
      <alignment horizontal="center"/>
    </xf>
    <xf numFmtId="0" fontId="13" fillId="33" borderId="12" xfId="0" applyFont="1" applyFill="1" applyBorder="1" applyAlignment="1">
      <alignment/>
    </xf>
    <xf numFmtId="0" fontId="13" fillId="0" borderId="12" xfId="0" applyFont="1" applyBorder="1" applyAlignment="1">
      <alignment/>
    </xf>
    <xf numFmtId="0" fontId="13" fillId="33" borderId="21" xfId="0" applyFont="1" applyFill="1" applyBorder="1" applyAlignment="1">
      <alignment horizontal="right"/>
    </xf>
    <xf numFmtId="0" fontId="13" fillId="33" borderId="31" xfId="0" applyFont="1" applyFill="1" applyBorder="1" applyAlignment="1">
      <alignment horizontal="right"/>
    </xf>
    <xf numFmtId="42" fontId="13" fillId="33" borderId="13" xfId="0" applyNumberFormat="1" applyFont="1" applyFill="1" applyBorder="1" applyAlignment="1">
      <alignment/>
    </xf>
    <xf numFmtId="0" fontId="13" fillId="0" borderId="17" xfId="0" applyFont="1" applyBorder="1" applyAlignment="1">
      <alignment/>
    </xf>
    <xf numFmtId="0" fontId="13" fillId="0" borderId="18" xfId="0" applyFont="1" applyBorder="1" applyAlignment="1">
      <alignment/>
    </xf>
    <xf numFmtId="6" fontId="13" fillId="0" borderId="15" xfId="0" applyNumberFormat="1" applyFont="1" applyBorder="1" applyAlignment="1">
      <alignment/>
    </xf>
    <xf numFmtId="0" fontId="13" fillId="33" borderId="19" xfId="0" applyFont="1" applyFill="1" applyBorder="1" applyAlignment="1">
      <alignment/>
    </xf>
    <xf numFmtId="0" fontId="13" fillId="33" borderId="19" xfId="0" applyFont="1" applyFill="1" applyBorder="1" applyAlignment="1">
      <alignment horizontal="center"/>
    </xf>
    <xf numFmtId="0" fontId="13" fillId="33" borderId="32" xfId="0" applyFont="1" applyFill="1" applyBorder="1" applyAlignment="1">
      <alignment horizontal="right"/>
    </xf>
    <xf numFmtId="42" fontId="13" fillId="33" borderId="27" xfId="0" applyNumberFormat="1" applyFont="1" applyFill="1" applyBorder="1" applyAlignment="1">
      <alignment/>
    </xf>
    <xf numFmtId="0" fontId="13" fillId="0" borderId="17" xfId="0" applyFont="1" applyFill="1" applyBorder="1" applyAlignment="1">
      <alignment horizontal="right"/>
    </xf>
    <xf numFmtId="0" fontId="13" fillId="0" borderId="18" xfId="0" applyFont="1" applyFill="1" applyBorder="1" applyAlignment="1">
      <alignment/>
    </xf>
    <xf numFmtId="42" fontId="13" fillId="0" borderId="15" xfId="0" applyNumberFormat="1" applyFont="1" applyFill="1" applyBorder="1" applyAlignment="1">
      <alignment/>
    </xf>
    <xf numFmtId="0" fontId="13" fillId="33" borderId="20" xfId="0" applyFont="1" applyFill="1" applyBorder="1" applyAlignment="1">
      <alignment/>
    </xf>
    <xf numFmtId="0" fontId="13" fillId="33" borderId="23" xfId="0" applyFont="1" applyFill="1" applyBorder="1" applyAlignment="1">
      <alignment/>
    </xf>
    <xf numFmtId="6" fontId="13" fillId="33" borderId="33" xfId="0" applyNumberFormat="1" applyFont="1" applyFill="1" applyBorder="1" applyAlignment="1">
      <alignment horizontal="center"/>
    </xf>
    <xf numFmtId="0" fontId="13" fillId="0" borderId="13" xfId="0" applyFont="1" applyBorder="1" applyAlignment="1">
      <alignment/>
    </xf>
    <xf numFmtId="0" fontId="13" fillId="33" borderId="0" xfId="0" applyFont="1" applyFill="1" applyAlignment="1">
      <alignment horizontal="right"/>
    </xf>
    <xf numFmtId="42" fontId="13" fillId="0" borderId="15" xfId="0" applyNumberFormat="1" applyFont="1" applyBorder="1" applyAlignment="1">
      <alignment/>
    </xf>
    <xf numFmtId="0" fontId="13" fillId="33" borderId="33" xfId="0" applyFont="1" applyFill="1" applyBorder="1" applyAlignment="1">
      <alignment/>
    </xf>
    <xf numFmtId="0" fontId="13" fillId="0" borderId="15" xfId="0" applyFont="1" applyBorder="1" applyAlignment="1">
      <alignment/>
    </xf>
    <xf numFmtId="0" fontId="6" fillId="33" borderId="25" xfId="0" applyFont="1" applyFill="1" applyBorder="1" applyAlignment="1">
      <alignment horizontal="right"/>
    </xf>
    <xf numFmtId="0" fontId="6" fillId="33" borderId="32" xfId="0" applyFont="1" applyFill="1" applyBorder="1" applyAlignment="1">
      <alignment horizontal="right"/>
    </xf>
    <xf numFmtId="0" fontId="6" fillId="0" borderId="17" xfId="0" applyFont="1" applyFill="1" applyBorder="1" applyAlignment="1">
      <alignment horizontal="right"/>
    </xf>
    <xf numFmtId="0" fontId="6" fillId="0" borderId="18" xfId="0" applyFont="1" applyFill="1" applyBorder="1" applyAlignment="1">
      <alignment horizontal="right"/>
    </xf>
    <xf numFmtId="42" fontId="6" fillId="0" borderId="15" xfId="0" applyNumberFormat="1" applyFont="1" applyFill="1" applyBorder="1" applyAlignment="1">
      <alignment/>
    </xf>
    <xf numFmtId="0" fontId="13" fillId="33" borderId="21" xfId="0" applyFont="1" applyFill="1" applyBorder="1" applyAlignment="1">
      <alignment/>
    </xf>
    <xf numFmtId="0" fontId="6" fillId="33" borderId="15" xfId="0" applyFont="1" applyFill="1" applyBorder="1" applyAlignment="1">
      <alignment horizontal="right"/>
    </xf>
    <xf numFmtId="42" fontId="13" fillId="33" borderId="12" xfId="0" applyNumberFormat="1" applyFont="1" applyFill="1" applyBorder="1" applyAlignment="1">
      <alignment/>
    </xf>
    <xf numFmtId="0" fontId="13" fillId="33" borderId="17" xfId="0" applyFont="1" applyFill="1" applyBorder="1" applyAlignment="1">
      <alignment/>
    </xf>
    <xf numFmtId="0" fontId="33" fillId="0" borderId="12" xfId="0" applyFont="1" applyBorder="1" applyAlignment="1">
      <alignment/>
    </xf>
    <xf numFmtId="42" fontId="33" fillId="0" borderId="12" xfId="0" applyNumberFormat="1" applyFont="1" applyBorder="1" applyAlignment="1">
      <alignment/>
    </xf>
    <xf numFmtId="0" fontId="33" fillId="0" borderId="19" xfId="0" applyFont="1" applyBorder="1" applyAlignment="1">
      <alignment/>
    </xf>
    <xf numFmtId="0" fontId="33" fillId="0" borderId="12" xfId="0" applyFont="1" applyBorder="1" applyAlignment="1">
      <alignment wrapText="1"/>
    </xf>
    <xf numFmtId="0" fontId="33" fillId="0" borderId="18" xfId="0" applyFont="1" applyBorder="1" applyAlignment="1">
      <alignment/>
    </xf>
    <xf numFmtId="41" fontId="33" fillId="0" borderId="12" xfId="0" applyNumberFormat="1" applyFont="1" applyBorder="1" applyAlignment="1">
      <alignment/>
    </xf>
    <xf numFmtId="0" fontId="24" fillId="0" borderId="12" xfId="0" applyFont="1" applyBorder="1" applyAlignment="1">
      <alignment/>
    </xf>
    <xf numFmtId="39" fontId="24" fillId="0" borderId="12" xfId="0" applyNumberFormat="1" applyFont="1" applyBorder="1" applyAlignment="1">
      <alignment/>
    </xf>
    <xf numFmtId="44" fontId="24" fillId="0" borderId="12" xfId="0" applyNumberFormat="1" applyFont="1" applyBorder="1" applyAlignment="1">
      <alignment/>
    </xf>
    <xf numFmtId="0" fontId="24" fillId="0" borderId="12" xfId="0" applyFont="1" applyBorder="1" applyAlignment="1">
      <alignment horizontal="left"/>
    </xf>
    <xf numFmtId="0" fontId="24" fillId="0" borderId="12" xfId="0" applyFont="1" applyBorder="1" applyAlignment="1">
      <alignment horizontal="right"/>
    </xf>
    <xf numFmtId="41" fontId="24" fillId="0" borderId="12" xfId="0" applyNumberFormat="1" applyFont="1" applyBorder="1" applyAlignment="1">
      <alignment/>
    </xf>
    <xf numFmtId="44" fontId="24" fillId="0" borderId="12" xfId="0" applyNumberFormat="1" applyFont="1" applyBorder="1" applyAlignment="1">
      <alignment horizontal="center"/>
    </xf>
    <xf numFmtId="0" fontId="24" fillId="0" borderId="13" xfId="0" applyFont="1" applyBorder="1" applyAlignment="1">
      <alignment/>
    </xf>
    <xf numFmtId="4" fontId="24" fillId="0" borderId="12" xfId="0" applyNumberFormat="1" applyFont="1" applyBorder="1" applyAlignment="1">
      <alignment/>
    </xf>
    <xf numFmtId="0" fontId="34" fillId="0" borderId="0" xfId="0" applyFont="1" applyAlignment="1">
      <alignment/>
    </xf>
    <xf numFmtId="0" fontId="24" fillId="0" borderId="25" xfId="0" applyFont="1" applyBorder="1" applyAlignment="1">
      <alignment horizontal="left"/>
    </xf>
    <xf numFmtId="0" fontId="24" fillId="0" borderId="0" xfId="0" applyFont="1" applyBorder="1" applyAlignment="1">
      <alignment horizontal="left"/>
    </xf>
    <xf numFmtId="0" fontId="24" fillId="0" borderId="32" xfId="0" applyFont="1" applyBorder="1" applyAlignment="1">
      <alignment horizontal="left"/>
    </xf>
    <xf numFmtId="0" fontId="24" fillId="0" borderId="25" xfId="0" applyFont="1" applyBorder="1" applyAlignment="1">
      <alignment horizontal="left" wrapText="1"/>
    </xf>
    <xf numFmtId="0" fontId="24" fillId="0" borderId="0" xfId="0" applyFont="1" applyAlignment="1">
      <alignment horizontal="left" wrapText="1"/>
    </xf>
    <xf numFmtId="0" fontId="24" fillId="0" borderId="32" xfId="0" applyFont="1" applyBorder="1" applyAlignment="1">
      <alignment horizontal="left" wrapText="1"/>
    </xf>
    <xf numFmtId="0" fontId="26" fillId="0" borderId="0" xfId="0" applyFont="1" applyAlignment="1">
      <alignment/>
    </xf>
    <xf numFmtId="0" fontId="28" fillId="0" borderId="15" xfId="0" applyFont="1" applyBorder="1" applyAlignment="1">
      <alignment/>
    </xf>
    <xf numFmtId="42" fontId="9" fillId="0" borderId="12" xfId="0" applyNumberFormat="1" applyFont="1" applyBorder="1" applyAlignment="1">
      <alignment/>
    </xf>
    <xf numFmtId="0" fontId="28" fillId="0" borderId="12" xfId="0" applyFont="1" applyBorder="1" applyAlignment="1">
      <alignment/>
    </xf>
    <xf numFmtId="42" fontId="9" fillId="0" borderId="28" xfId="0" applyNumberFormat="1" applyFont="1" applyBorder="1" applyAlignment="1">
      <alignment/>
    </xf>
    <xf numFmtId="0" fontId="9" fillId="0" borderId="29" xfId="0" applyFont="1" applyBorder="1" applyAlignment="1">
      <alignment/>
    </xf>
    <xf numFmtId="42" fontId="9" fillId="0" borderId="29" xfId="0" applyNumberFormat="1" applyFont="1" applyBorder="1" applyAlignment="1">
      <alignment/>
    </xf>
    <xf numFmtId="0" fontId="9" fillId="0" borderId="33" xfId="0" applyFont="1" applyBorder="1" applyAlignment="1">
      <alignment/>
    </xf>
    <xf numFmtId="0" fontId="9" fillId="0" borderId="19" xfId="0" applyFont="1" applyBorder="1" applyAlignment="1">
      <alignment/>
    </xf>
    <xf numFmtId="42" fontId="9" fillId="0" borderId="19" xfId="0" applyNumberFormat="1" applyFont="1" applyBorder="1" applyAlignment="1">
      <alignment/>
    </xf>
    <xf numFmtId="42" fontId="9" fillId="33" borderId="34" xfId="0" applyNumberFormat="1" applyFont="1" applyFill="1" applyBorder="1" applyAlignment="1">
      <alignment/>
    </xf>
    <xf numFmtId="42" fontId="9" fillId="33" borderId="35" xfId="0" applyNumberFormat="1" applyFont="1" applyFill="1" applyBorder="1" applyAlignment="1">
      <alignment/>
    </xf>
    <xf numFmtId="41" fontId="13" fillId="0" borderId="12" xfId="0" applyNumberFormat="1" applyFont="1" applyBorder="1" applyAlignment="1">
      <alignment/>
    </xf>
    <xf numFmtId="41" fontId="13" fillId="33" borderId="12" xfId="0" applyNumberFormat="1" applyFont="1" applyFill="1" applyBorder="1" applyAlignment="1">
      <alignment/>
    </xf>
    <xf numFmtId="41" fontId="13" fillId="33" borderId="17" xfId="0" applyNumberFormat="1" applyFont="1" applyFill="1" applyBorder="1" applyAlignment="1">
      <alignment/>
    </xf>
    <xf numFmtId="41" fontId="13" fillId="33" borderId="15" xfId="0" applyNumberFormat="1" applyFont="1" applyFill="1" applyBorder="1" applyAlignment="1">
      <alignment/>
    </xf>
    <xf numFmtId="10" fontId="13" fillId="0" borderId="18" xfId="0" applyNumberFormat="1" applyFont="1" applyBorder="1" applyAlignment="1">
      <alignment/>
    </xf>
    <xf numFmtId="10" fontId="13" fillId="0" borderId="12" xfId="0" applyNumberFormat="1" applyFont="1" applyBorder="1" applyAlignment="1">
      <alignment/>
    </xf>
    <xf numFmtId="41" fontId="13" fillId="0" borderId="18" xfId="0" applyNumberFormat="1" applyFont="1" applyBorder="1" applyAlignment="1">
      <alignment/>
    </xf>
    <xf numFmtId="3" fontId="13" fillId="0" borderId="0" xfId="0" applyNumberFormat="1" applyFont="1" applyFill="1" applyBorder="1" applyAlignment="1">
      <alignment/>
    </xf>
    <xf numFmtId="3" fontId="13" fillId="0" borderId="25" xfId="0" applyNumberFormat="1" applyFont="1" applyFill="1" applyBorder="1" applyAlignment="1">
      <alignment/>
    </xf>
    <xf numFmtId="3" fontId="13" fillId="0" borderId="12" xfId="0" applyNumberFormat="1" applyFont="1" applyFill="1" applyBorder="1" applyAlignment="1">
      <alignment/>
    </xf>
    <xf numFmtId="41" fontId="13" fillId="0" borderId="0" xfId="0" applyNumberFormat="1" applyFont="1" applyFill="1" applyBorder="1" applyAlignment="1">
      <alignment/>
    </xf>
    <xf numFmtId="3" fontId="33" fillId="0" borderId="12" xfId="0" applyNumberFormat="1" applyFont="1" applyFill="1" applyBorder="1" applyAlignment="1">
      <alignment/>
    </xf>
    <xf numFmtId="3" fontId="33" fillId="0" borderId="17" xfId="0" applyNumberFormat="1" applyFont="1" applyFill="1" applyBorder="1" applyAlignment="1">
      <alignment/>
    </xf>
    <xf numFmtId="3" fontId="33" fillId="0" borderId="15" xfId="0" applyNumberFormat="1" applyFont="1" applyFill="1" applyBorder="1" applyAlignment="1">
      <alignment/>
    </xf>
    <xf numFmtId="41" fontId="13" fillId="0" borderId="12" xfId="0" applyNumberFormat="1" applyFont="1" applyFill="1" applyBorder="1" applyAlignment="1">
      <alignment/>
    </xf>
    <xf numFmtId="41" fontId="33" fillId="0" borderId="17" xfId="0" applyNumberFormat="1" applyFont="1" applyBorder="1" applyAlignment="1">
      <alignment/>
    </xf>
    <xf numFmtId="41" fontId="33" fillId="0" borderId="15" xfId="0" applyNumberFormat="1" applyFont="1" applyBorder="1" applyAlignment="1">
      <alignment/>
    </xf>
    <xf numFmtId="41" fontId="33" fillId="0" borderId="13" xfId="0" applyNumberFormat="1" applyFont="1" applyBorder="1" applyAlignment="1">
      <alignment/>
    </xf>
    <xf numFmtId="41" fontId="33" fillId="0" borderId="21" xfId="0" applyNumberFormat="1" applyFont="1" applyBorder="1" applyAlignment="1">
      <alignment/>
    </xf>
    <xf numFmtId="41" fontId="33" fillId="0" borderId="31" xfId="0" applyNumberFormat="1" applyFont="1" applyBorder="1" applyAlignment="1">
      <alignment/>
    </xf>
    <xf numFmtId="41" fontId="13" fillId="33" borderId="13" xfId="0" applyNumberFormat="1" applyFont="1" applyFill="1" applyBorder="1" applyAlignment="1">
      <alignment/>
    </xf>
    <xf numFmtId="41" fontId="13" fillId="0" borderId="24" xfId="0" applyNumberFormat="1" applyFont="1" applyBorder="1" applyAlignment="1">
      <alignment/>
    </xf>
    <xf numFmtId="41" fontId="13" fillId="0" borderId="21" xfId="0" applyNumberFormat="1" applyFont="1" applyBorder="1" applyAlignment="1">
      <alignment/>
    </xf>
    <xf numFmtId="41" fontId="13" fillId="0" borderId="17" xfId="0" applyNumberFormat="1" applyFont="1" applyBorder="1" applyAlignment="1">
      <alignment/>
    </xf>
    <xf numFmtId="41" fontId="13" fillId="0" borderId="15" xfId="0" applyNumberFormat="1" applyFont="1" applyBorder="1" applyAlignment="1">
      <alignment/>
    </xf>
    <xf numFmtId="41" fontId="33" fillId="0" borderId="12" xfId="0" applyNumberFormat="1" applyFont="1" applyFill="1" applyBorder="1" applyAlignment="1">
      <alignment/>
    </xf>
    <xf numFmtId="41" fontId="13" fillId="33" borderId="21" xfId="0" applyNumberFormat="1" applyFont="1" applyFill="1" applyBorder="1" applyAlignment="1">
      <alignment/>
    </xf>
    <xf numFmtId="41" fontId="13" fillId="33" borderId="28" xfId="0" applyNumberFormat="1" applyFont="1" applyFill="1" applyBorder="1" applyAlignment="1">
      <alignment/>
    </xf>
    <xf numFmtId="41" fontId="13" fillId="33" borderId="31" xfId="0" applyNumberFormat="1" applyFont="1" applyFill="1" applyBorder="1" applyAlignment="1">
      <alignment/>
    </xf>
    <xf numFmtId="41" fontId="13" fillId="33" borderId="34" xfId="0" applyNumberFormat="1" applyFont="1" applyFill="1" applyBorder="1" applyAlignment="1">
      <alignment/>
    </xf>
    <xf numFmtId="41" fontId="13" fillId="33" borderId="22" xfId="0" applyNumberFormat="1" applyFont="1" applyFill="1" applyBorder="1" applyAlignment="1">
      <alignment/>
    </xf>
    <xf numFmtId="41" fontId="13" fillId="33" borderId="36" xfId="0" applyNumberFormat="1" applyFont="1" applyFill="1" applyBorder="1" applyAlignment="1">
      <alignment/>
    </xf>
    <xf numFmtId="41" fontId="13" fillId="33" borderId="14" xfId="0" applyNumberFormat="1" applyFont="1" applyFill="1" applyBorder="1" applyAlignment="1">
      <alignment/>
    </xf>
    <xf numFmtId="10" fontId="15" fillId="0" borderId="18" xfId="0" applyNumberFormat="1" applyFont="1" applyBorder="1" applyAlignment="1">
      <alignment vertical="center"/>
    </xf>
    <xf numFmtId="10" fontId="36" fillId="0" borderId="18" xfId="0" applyNumberFormat="1" applyFont="1" applyBorder="1" applyAlignment="1">
      <alignment/>
    </xf>
    <xf numFmtId="10" fontId="36" fillId="0" borderId="17" xfId="0" applyNumberFormat="1" applyFont="1" applyBorder="1" applyAlignment="1">
      <alignment vertical="top"/>
    </xf>
    <xf numFmtId="0" fontId="35" fillId="0" borderId="0" xfId="0" applyFont="1" applyAlignment="1">
      <alignment vertical="top" wrapText="1"/>
    </xf>
    <xf numFmtId="0" fontId="12" fillId="0" borderId="0" xfId="0" applyFont="1" applyAlignment="1">
      <alignment vertical="top" wrapText="1"/>
    </xf>
    <xf numFmtId="0" fontId="0" fillId="0" borderId="0" xfId="0" applyAlignment="1">
      <alignment/>
    </xf>
    <xf numFmtId="0" fontId="23" fillId="33" borderId="0" xfId="0" applyFont="1" applyFill="1" applyAlignment="1">
      <alignment horizontal="center" vertical="top"/>
    </xf>
    <xf numFmtId="0" fontId="12" fillId="0" borderId="0" xfId="0" applyFont="1" applyAlignment="1">
      <alignment wrapText="1"/>
    </xf>
    <xf numFmtId="0" fontId="24" fillId="0" borderId="21" xfId="0" applyFont="1" applyBorder="1" applyAlignment="1">
      <alignment horizontal="left" wrapText="1"/>
    </xf>
    <xf numFmtId="0" fontId="34" fillId="0" borderId="24" xfId="0" applyFont="1" applyBorder="1" applyAlignment="1">
      <alignment wrapText="1"/>
    </xf>
    <xf numFmtId="0" fontId="34" fillId="0" borderId="31" xfId="0" applyFont="1" applyBorder="1" applyAlignment="1">
      <alignment wrapText="1"/>
    </xf>
    <xf numFmtId="0" fontId="34" fillId="0" borderId="20" xfId="0" applyFont="1" applyBorder="1" applyAlignment="1">
      <alignment wrapText="1"/>
    </xf>
    <xf numFmtId="0" fontId="34" fillId="0" borderId="23" xfId="0" applyFont="1" applyBorder="1" applyAlignment="1">
      <alignment wrapText="1"/>
    </xf>
    <xf numFmtId="0" fontId="34" fillId="0" borderId="33" xfId="0" applyFont="1" applyBorder="1" applyAlignment="1">
      <alignment wrapText="1"/>
    </xf>
    <xf numFmtId="0" fontId="24" fillId="0" borderId="25" xfId="0" applyFont="1" applyBorder="1" applyAlignment="1">
      <alignment horizontal="left" wrapText="1"/>
    </xf>
    <xf numFmtId="0" fontId="34" fillId="0" borderId="0" xfId="0" applyFont="1" applyAlignment="1">
      <alignment horizontal="left" wrapText="1"/>
    </xf>
    <xf numFmtId="0" fontId="34" fillId="0" borderId="32" xfId="0" applyFont="1" applyBorder="1" applyAlignment="1">
      <alignment horizontal="left" wrapText="1"/>
    </xf>
    <xf numFmtId="0" fontId="34" fillId="0" borderId="20" xfId="0" applyFont="1" applyBorder="1" applyAlignment="1">
      <alignment horizontal="left" wrapText="1"/>
    </xf>
    <xf numFmtId="0" fontId="34" fillId="0" borderId="23" xfId="0" applyFont="1" applyBorder="1" applyAlignment="1">
      <alignment horizontal="left" wrapText="1"/>
    </xf>
    <xf numFmtId="0" fontId="34" fillId="0" borderId="33" xfId="0" applyFont="1" applyBorder="1" applyAlignment="1">
      <alignment horizontal="left" wrapText="1"/>
    </xf>
    <xf numFmtId="0" fontId="13" fillId="0" borderId="0" xfId="0" applyFont="1" applyAlignment="1">
      <alignment vertical="center"/>
    </xf>
    <xf numFmtId="0" fontId="13" fillId="0" borderId="0" xfId="0" applyFont="1" applyBorder="1" applyAlignment="1">
      <alignment vertical="center" wrapText="1"/>
    </xf>
    <xf numFmtId="0" fontId="0" fillId="0" borderId="0" xfId="0"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40</xdr:row>
      <xdr:rowOff>123825</xdr:rowOff>
    </xdr:from>
    <xdr:to>
      <xdr:col>13</xdr:col>
      <xdr:colOff>666750</xdr:colOff>
      <xdr:row>46</xdr:row>
      <xdr:rowOff>76200</xdr:rowOff>
    </xdr:to>
    <xdr:sp>
      <xdr:nvSpPr>
        <xdr:cNvPr id="1" name="Text Box 1"/>
        <xdr:cNvSpPr txBox="1">
          <a:spLocks noChangeArrowheads="1"/>
        </xdr:cNvSpPr>
      </xdr:nvSpPr>
      <xdr:spPr>
        <a:xfrm>
          <a:off x="5343525" y="6696075"/>
          <a:ext cx="3400425" cy="923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sng" baseline="0">
              <a:solidFill>
                <a:srgbClr val="000000"/>
              </a:solidFill>
              <a:latin typeface="Arial"/>
              <a:ea typeface="Arial"/>
              <a:cs typeface="Arial"/>
            </a:rPr>
            <a:t>Computing Markup
</a:t>
          </a:r>
          <a:r>
            <a:rPr lang="en-US" cap="none" sz="1000" b="0" i="0" u="none" baseline="0">
              <a:solidFill>
                <a:srgbClr val="000000"/>
              </a:solidFill>
              <a:latin typeface="Arial"/>
              <a:ea typeface="Arial"/>
              <a:cs typeface="Arial"/>
            </a:rPr>
            <a:t>(Selling Price - Cost to Produce)/Cost to Produce = Markup Percentage
</a:t>
          </a:r>
          <a:r>
            <a:rPr lang="en-US" cap="none" sz="1000" b="0" i="0" u="none" baseline="0">
              <a:solidFill>
                <a:srgbClr val="000000"/>
              </a:solidFill>
              <a:latin typeface="Arial"/>
              <a:ea typeface="Arial"/>
              <a:cs typeface="Arial"/>
            </a:rPr>
            <a:t>(Desired Markup x Total Variable Costs) + Total Variable Costs = Price Quote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1"/>
  <sheetViews>
    <sheetView zoomScalePageLayoutView="0" workbookViewId="0" topLeftCell="A1">
      <selection activeCell="A50" sqref="A50:H51"/>
    </sheetView>
  </sheetViews>
  <sheetFormatPr defaultColWidth="11.421875" defaultRowHeight="12.75"/>
  <cols>
    <col min="1" max="7" width="11.421875" style="0" customWidth="1"/>
    <col min="8" max="8" width="2.00390625" style="0" customWidth="1"/>
  </cols>
  <sheetData>
    <row r="1" spans="1:8" ht="20.25">
      <c r="A1" s="278" t="s">
        <v>121</v>
      </c>
      <c r="B1" s="277"/>
      <c r="C1" s="277"/>
      <c r="D1" s="277"/>
      <c r="E1" s="277"/>
      <c r="F1" s="277"/>
      <c r="G1" s="277"/>
      <c r="H1" s="277"/>
    </row>
    <row r="3" ht="18">
      <c r="A3" s="65" t="s">
        <v>11</v>
      </c>
    </row>
    <row r="4" spans="1:7" ht="9.75" customHeight="1">
      <c r="A4" s="38"/>
      <c r="B4" s="38"/>
      <c r="C4" s="38"/>
      <c r="D4" s="38"/>
      <c r="E4" s="38"/>
      <c r="F4" s="38"/>
      <c r="G4" s="38"/>
    </row>
    <row r="5" spans="1:8" ht="12.75">
      <c r="A5" s="276" t="s">
        <v>189</v>
      </c>
      <c r="B5" s="277"/>
      <c r="C5" s="277"/>
      <c r="D5" s="277"/>
      <c r="E5" s="277"/>
      <c r="F5" s="277"/>
      <c r="G5" s="277"/>
      <c r="H5" s="277"/>
    </row>
    <row r="6" spans="1:8" ht="12.75">
      <c r="A6" s="277"/>
      <c r="B6" s="277"/>
      <c r="C6" s="277"/>
      <c r="D6" s="277"/>
      <c r="E6" s="277"/>
      <c r="F6" s="277"/>
      <c r="G6" s="277"/>
      <c r="H6" s="277"/>
    </row>
    <row r="7" spans="1:8" ht="12.75">
      <c r="A7" s="277"/>
      <c r="B7" s="277"/>
      <c r="C7" s="277"/>
      <c r="D7" s="277"/>
      <c r="E7" s="277"/>
      <c r="F7" s="277"/>
      <c r="G7" s="277"/>
      <c r="H7" s="277"/>
    </row>
    <row r="8" spans="1:7" ht="9.75" customHeight="1">
      <c r="A8" s="67"/>
      <c r="B8" s="67"/>
      <c r="C8" s="67"/>
      <c r="D8" s="67"/>
      <c r="E8" s="67"/>
      <c r="F8" s="67"/>
      <c r="G8" s="67"/>
    </row>
    <row r="9" spans="1:8" ht="12.75">
      <c r="A9" s="276" t="s">
        <v>46</v>
      </c>
      <c r="B9" s="277"/>
      <c r="C9" s="277"/>
      <c r="D9" s="277"/>
      <c r="E9" s="277"/>
      <c r="F9" s="277"/>
      <c r="G9" s="277"/>
      <c r="H9" s="277"/>
    </row>
    <row r="10" spans="1:8" ht="16.5" customHeight="1">
      <c r="A10" s="277"/>
      <c r="B10" s="277"/>
      <c r="C10" s="277"/>
      <c r="D10" s="277"/>
      <c r="E10" s="277"/>
      <c r="F10" s="277"/>
      <c r="G10" s="277"/>
      <c r="H10" s="277"/>
    </row>
    <row r="11" spans="1:8" ht="16.5" customHeight="1">
      <c r="A11" s="277"/>
      <c r="B11" s="277"/>
      <c r="C11" s="277"/>
      <c r="D11" s="277"/>
      <c r="E11" s="277"/>
      <c r="F11" s="277"/>
      <c r="G11" s="277"/>
      <c r="H11" s="277"/>
    </row>
    <row r="12" spans="1:7" ht="6.75" customHeight="1">
      <c r="A12" s="68"/>
      <c r="B12" s="68"/>
      <c r="C12" s="68"/>
      <c r="D12" s="68"/>
      <c r="E12" s="68"/>
      <c r="F12" s="68"/>
      <c r="G12" s="68"/>
    </row>
    <row r="13" spans="1:7" ht="15.75">
      <c r="A13" s="66" t="s">
        <v>166</v>
      </c>
      <c r="B13" s="38"/>
      <c r="C13" s="38"/>
      <c r="D13" s="38"/>
      <c r="E13" s="38"/>
      <c r="F13" s="38"/>
      <c r="G13" s="38"/>
    </row>
    <row r="14" spans="1:8" ht="12.75">
      <c r="A14" s="279" t="s">
        <v>188</v>
      </c>
      <c r="B14" s="277"/>
      <c r="C14" s="277"/>
      <c r="D14" s="277"/>
      <c r="E14" s="277"/>
      <c r="F14" s="277"/>
      <c r="G14" s="277"/>
      <c r="H14" s="277"/>
    </row>
    <row r="15" spans="1:8" ht="12.75">
      <c r="A15" s="277"/>
      <c r="B15" s="277"/>
      <c r="C15" s="277"/>
      <c r="D15" s="277"/>
      <c r="E15" s="277"/>
      <c r="F15" s="277"/>
      <c r="G15" s="277"/>
      <c r="H15" s="277"/>
    </row>
    <row r="16" spans="1:8" ht="12.75">
      <c r="A16" s="277"/>
      <c r="B16" s="277"/>
      <c r="C16" s="277"/>
      <c r="D16" s="277"/>
      <c r="E16" s="277"/>
      <c r="F16" s="277"/>
      <c r="G16" s="277"/>
      <c r="H16" s="277"/>
    </row>
    <row r="17" spans="1:7" ht="15">
      <c r="A17" s="67"/>
      <c r="B17" s="67"/>
      <c r="C17" s="67"/>
      <c r="D17" s="67"/>
      <c r="E17" s="67"/>
      <c r="F17" s="67"/>
      <c r="G17" s="67"/>
    </row>
    <row r="18" spans="1:7" ht="15.75">
      <c r="A18" s="101" t="s">
        <v>21</v>
      </c>
      <c r="B18" s="67"/>
      <c r="C18" s="67"/>
      <c r="D18" s="67"/>
      <c r="E18" s="67"/>
      <c r="F18" s="67"/>
      <c r="G18" s="67"/>
    </row>
    <row r="19" spans="1:7" ht="15">
      <c r="A19" s="100" t="s">
        <v>115</v>
      </c>
      <c r="B19" s="67"/>
      <c r="C19" s="67"/>
      <c r="D19" s="67"/>
      <c r="E19" s="67"/>
      <c r="F19" s="67"/>
      <c r="G19" s="67"/>
    </row>
    <row r="20" spans="1:7" ht="10.5" customHeight="1">
      <c r="A20" s="101"/>
      <c r="B20" s="67"/>
      <c r="C20" s="67"/>
      <c r="D20" s="67"/>
      <c r="E20" s="67"/>
      <c r="F20" s="67"/>
      <c r="G20" s="67"/>
    </row>
    <row r="21" spans="1:7" ht="15.75">
      <c r="A21" s="66" t="s">
        <v>98</v>
      </c>
      <c r="B21" s="38"/>
      <c r="C21" s="38"/>
      <c r="D21" s="38"/>
      <c r="E21" s="38"/>
      <c r="F21" s="38"/>
      <c r="G21" s="38"/>
    </row>
    <row r="22" spans="1:8" ht="12.75">
      <c r="A22" s="279" t="s">
        <v>163</v>
      </c>
      <c r="B22" s="277"/>
      <c r="C22" s="277"/>
      <c r="D22" s="277"/>
      <c r="E22" s="277"/>
      <c r="F22" s="277"/>
      <c r="G22" s="277"/>
      <c r="H22" s="277"/>
    </row>
    <row r="23" spans="1:8" ht="12.75">
      <c r="A23" s="277"/>
      <c r="B23" s="277"/>
      <c r="C23" s="277"/>
      <c r="D23" s="277"/>
      <c r="E23" s="277"/>
      <c r="F23" s="277"/>
      <c r="G23" s="277"/>
      <c r="H23" s="277"/>
    </row>
    <row r="24" spans="1:8" ht="12.75">
      <c r="A24" s="277"/>
      <c r="B24" s="277"/>
      <c r="C24" s="277"/>
      <c r="D24" s="277"/>
      <c r="E24" s="277"/>
      <c r="F24" s="277"/>
      <c r="G24" s="277"/>
      <c r="H24" s="277"/>
    </row>
    <row r="25" spans="1:8" ht="12.75">
      <c r="A25" s="277"/>
      <c r="B25" s="277"/>
      <c r="C25" s="277"/>
      <c r="D25" s="277"/>
      <c r="E25" s="277"/>
      <c r="F25" s="277"/>
      <c r="G25" s="277"/>
      <c r="H25" s="277"/>
    </row>
    <row r="26" spans="1:7" ht="15">
      <c r="A26" s="38"/>
      <c r="B26" s="38"/>
      <c r="C26" s="38"/>
      <c r="D26" s="38"/>
      <c r="E26" s="38"/>
      <c r="F26" s="38"/>
      <c r="G26" s="38"/>
    </row>
    <row r="27" spans="1:7" ht="15.75">
      <c r="A27" s="66" t="s">
        <v>164</v>
      </c>
      <c r="B27" s="38"/>
      <c r="C27" s="38"/>
      <c r="D27" s="38"/>
      <c r="E27" s="38"/>
      <c r="F27" s="38"/>
      <c r="G27" s="38"/>
    </row>
    <row r="28" spans="1:8" ht="12.75">
      <c r="A28" s="279" t="s">
        <v>12</v>
      </c>
      <c r="B28" s="277"/>
      <c r="C28" s="277"/>
      <c r="D28" s="277"/>
      <c r="E28" s="277"/>
      <c r="F28" s="277"/>
      <c r="G28" s="277"/>
      <c r="H28" s="277"/>
    </row>
    <row r="29" spans="1:8" ht="12.75">
      <c r="A29" s="277"/>
      <c r="B29" s="277"/>
      <c r="C29" s="277"/>
      <c r="D29" s="277"/>
      <c r="E29" s="277"/>
      <c r="F29" s="277"/>
      <c r="G29" s="277"/>
      <c r="H29" s="277"/>
    </row>
    <row r="30" spans="1:8" ht="12.75">
      <c r="A30" s="277"/>
      <c r="B30" s="277"/>
      <c r="C30" s="277"/>
      <c r="D30" s="277"/>
      <c r="E30" s="277"/>
      <c r="F30" s="277"/>
      <c r="G30" s="277"/>
      <c r="H30" s="277"/>
    </row>
    <row r="31" spans="1:8" ht="12.75">
      <c r="A31" s="277"/>
      <c r="B31" s="277"/>
      <c r="C31" s="277"/>
      <c r="D31" s="277"/>
      <c r="E31" s="277"/>
      <c r="F31" s="277"/>
      <c r="G31" s="277"/>
      <c r="H31" s="277"/>
    </row>
    <row r="32" spans="1:8" ht="12.75">
      <c r="A32" s="277"/>
      <c r="B32" s="277"/>
      <c r="C32" s="277"/>
      <c r="D32" s="277"/>
      <c r="E32" s="277"/>
      <c r="F32" s="277"/>
      <c r="G32" s="277"/>
      <c r="H32" s="277"/>
    </row>
    <row r="33" spans="1:7" ht="15">
      <c r="A33" s="38"/>
      <c r="B33" s="38"/>
      <c r="C33" s="38"/>
      <c r="D33" s="38"/>
      <c r="E33" s="38"/>
      <c r="F33" s="38"/>
      <c r="G33" s="38"/>
    </row>
    <row r="34" spans="1:7" ht="15.75">
      <c r="A34" s="66" t="s">
        <v>165</v>
      </c>
      <c r="B34" s="38"/>
      <c r="C34" s="38"/>
      <c r="D34" s="38"/>
      <c r="E34" s="38"/>
      <c r="F34" s="38"/>
      <c r="G34" s="38"/>
    </row>
    <row r="35" spans="1:8" ht="12.75">
      <c r="A35" s="279" t="s">
        <v>179</v>
      </c>
      <c r="B35" s="277"/>
      <c r="C35" s="277"/>
      <c r="D35" s="277"/>
      <c r="E35" s="277"/>
      <c r="F35" s="277"/>
      <c r="G35" s="277"/>
      <c r="H35" s="277"/>
    </row>
    <row r="36" spans="1:8" ht="12.75">
      <c r="A36" s="277"/>
      <c r="B36" s="277"/>
      <c r="C36" s="277"/>
      <c r="D36" s="277"/>
      <c r="E36" s="277"/>
      <c r="F36" s="277"/>
      <c r="G36" s="277"/>
      <c r="H36" s="277"/>
    </row>
    <row r="37" spans="1:8" ht="12.75">
      <c r="A37" s="277"/>
      <c r="B37" s="277"/>
      <c r="C37" s="277"/>
      <c r="D37" s="277"/>
      <c r="E37" s="277"/>
      <c r="F37" s="277"/>
      <c r="G37" s="277"/>
      <c r="H37" s="277"/>
    </row>
    <row r="38" spans="1:8" ht="12.75">
      <c r="A38" s="277"/>
      <c r="B38" s="277"/>
      <c r="C38" s="277"/>
      <c r="D38" s="277"/>
      <c r="E38" s="277"/>
      <c r="F38" s="277"/>
      <c r="G38" s="277"/>
      <c r="H38" s="277"/>
    </row>
    <row r="39" spans="1:7" ht="15">
      <c r="A39" s="38"/>
      <c r="B39" s="38"/>
      <c r="C39" s="38"/>
      <c r="D39" s="38"/>
      <c r="E39" s="38"/>
      <c r="F39" s="38"/>
      <c r="G39" s="38"/>
    </row>
    <row r="40" ht="15.75">
      <c r="A40" s="66" t="s">
        <v>210</v>
      </c>
    </row>
    <row r="41" spans="1:8" ht="12.75">
      <c r="A41" s="276" t="s">
        <v>45</v>
      </c>
      <c r="B41" s="277"/>
      <c r="C41" s="277"/>
      <c r="D41" s="277"/>
      <c r="E41" s="277"/>
      <c r="F41" s="277"/>
      <c r="G41" s="277"/>
      <c r="H41" s="277"/>
    </row>
    <row r="42" spans="1:8" ht="12.75">
      <c r="A42" s="277"/>
      <c r="B42" s="277"/>
      <c r="C42" s="277"/>
      <c r="D42" s="277"/>
      <c r="E42" s="277"/>
      <c r="F42" s="277"/>
      <c r="G42" s="277"/>
      <c r="H42" s="277"/>
    </row>
    <row r="43" spans="1:8" ht="12.75">
      <c r="A43" s="277"/>
      <c r="B43" s="277"/>
      <c r="C43" s="277"/>
      <c r="D43" s="277"/>
      <c r="E43" s="277"/>
      <c r="F43" s="277"/>
      <c r="G43" s="277"/>
      <c r="H43" s="277"/>
    </row>
    <row r="44" spans="1:8" ht="12.75">
      <c r="A44" s="277"/>
      <c r="B44" s="277"/>
      <c r="C44" s="277"/>
      <c r="D44" s="277"/>
      <c r="E44" s="277"/>
      <c r="F44" s="277"/>
      <c r="G44" s="277"/>
      <c r="H44" s="277"/>
    </row>
    <row r="46" spans="1:8" ht="12.75">
      <c r="A46" s="276" t="s">
        <v>154</v>
      </c>
      <c r="B46" s="277"/>
      <c r="C46" s="277"/>
      <c r="D46" s="277"/>
      <c r="E46" s="277"/>
      <c r="F46" s="277"/>
      <c r="G46" s="277"/>
      <c r="H46" s="277"/>
    </row>
    <row r="47" spans="1:8" ht="12.75">
      <c r="A47" s="277"/>
      <c r="B47" s="277"/>
      <c r="C47" s="277"/>
      <c r="D47" s="277"/>
      <c r="E47" s="277"/>
      <c r="F47" s="277"/>
      <c r="G47" s="277"/>
      <c r="H47" s="277"/>
    </row>
    <row r="48" spans="1:8" ht="12.75">
      <c r="A48" s="277"/>
      <c r="B48" s="277"/>
      <c r="C48" s="277"/>
      <c r="D48" s="277"/>
      <c r="E48" s="277"/>
      <c r="F48" s="277"/>
      <c r="G48" s="277"/>
      <c r="H48" s="277"/>
    </row>
    <row r="49" spans="1:8" ht="12.75">
      <c r="A49" s="277"/>
      <c r="B49" s="277"/>
      <c r="C49" s="277"/>
      <c r="D49" s="277"/>
      <c r="E49" s="277"/>
      <c r="F49" s="277"/>
      <c r="G49" s="277"/>
      <c r="H49" s="277"/>
    </row>
    <row r="50" spans="1:8" ht="12.75">
      <c r="A50" s="275" t="s">
        <v>192</v>
      </c>
      <c r="B50" s="275"/>
      <c r="C50" s="275"/>
      <c r="D50" s="275"/>
      <c r="E50" s="275"/>
      <c r="F50" s="275"/>
      <c r="G50" s="275"/>
      <c r="H50" s="275"/>
    </row>
    <row r="51" spans="1:8" ht="22.5" customHeight="1">
      <c r="A51" s="275"/>
      <c r="B51" s="275"/>
      <c r="C51" s="275"/>
      <c r="D51" s="275"/>
      <c r="E51" s="275"/>
      <c r="F51" s="275"/>
      <c r="G51" s="275"/>
      <c r="H51" s="275"/>
    </row>
  </sheetData>
  <sheetProtection/>
  <mergeCells count="10">
    <mergeCell ref="A50:H51"/>
    <mergeCell ref="A9:H11"/>
    <mergeCell ref="A5:H7"/>
    <mergeCell ref="A1:H1"/>
    <mergeCell ref="A14:H16"/>
    <mergeCell ref="A22:H25"/>
    <mergeCell ref="A46:H49"/>
    <mergeCell ref="A41:H44"/>
    <mergeCell ref="A35:H38"/>
    <mergeCell ref="A28:H32"/>
  </mergeCells>
  <printOptions horizontalCentered="1"/>
  <pageMargins left="0.75" right="0.5" top="0.75" bottom="0.75" header="0.5" footer="0.5"/>
  <pageSetup fitToHeight="1" fitToWidth="1" orientation="portrait" paperSize="9"/>
  <headerFooter alignWithMargins="0">
    <oddFooter>&amp;CCreated by the Sitka Business Resource Center at Sitka Works!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76"/>
  <sheetViews>
    <sheetView showZeros="0" zoomScalePageLayoutView="0" workbookViewId="0" topLeftCell="A1">
      <selection activeCell="B21" sqref="B21"/>
    </sheetView>
  </sheetViews>
  <sheetFormatPr defaultColWidth="9.140625" defaultRowHeight="12.75"/>
  <cols>
    <col min="1" max="1" width="28.7109375" style="4" customWidth="1"/>
    <col min="2" max="2" width="54.7109375" style="4" customWidth="1"/>
    <col min="3" max="3" width="14.421875" style="4" customWidth="1"/>
    <col min="4" max="4" width="2.140625" style="4" customWidth="1"/>
    <col min="5" max="16384" width="9.140625" style="4" customWidth="1"/>
  </cols>
  <sheetData>
    <row r="1" spans="1:3" ht="18" customHeight="1">
      <c r="A1" s="171" t="s">
        <v>94</v>
      </c>
      <c r="B1" s="171"/>
      <c r="C1" s="172" t="s">
        <v>153</v>
      </c>
    </row>
    <row r="2" spans="1:3" ht="18" customHeight="1">
      <c r="A2" s="173" t="s">
        <v>44</v>
      </c>
      <c r="B2" s="172" t="s">
        <v>116</v>
      </c>
      <c r="C2" s="172"/>
    </row>
    <row r="3" spans="1:3" ht="18" customHeight="1">
      <c r="A3" s="205"/>
      <c r="B3" s="205"/>
      <c r="C3" s="206"/>
    </row>
    <row r="4" spans="1:3" ht="18" customHeight="1">
      <c r="A4" s="205" t="s">
        <v>135</v>
      </c>
      <c r="B4" s="205" t="s">
        <v>136</v>
      </c>
      <c r="C4" s="206">
        <v>250</v>
      </c>
    </row>
    <row r="5" spans="1:3" ht="18" customHeight="1">
      <c r="A5" s="205"/>
      <c r="B5" s="205"/>
      <c r="C5" s="206"/>
    </row>
    <row r="6" spans="1:3" ht="18" customHeight="1">
      <c r="A6" s="205"/>
      <c r="B6" s="205"/>
      <c r="C6" s="206"/>
    </row>
    <row r="7" spans="1:3" ht="18" customHeight="1">
      <c r="A7" s="205"/>
      <c r="B7" s="205"/>
      <c r="C7" s="206"/>
    </row>
    <row r="8" spans="1:3" ht="18" customHeight="1">
      <c r="A8" s="205"/>
      <c r="B8" s="205"/>
      <c r="C8" s="206"/>
    </row>
    <row r="9" spans="1:3" ht="18" customHeight="1">
      <c r="A9" s="175"/>
      <c r="B9" s="176" t="s">
        <v>28</v>
      </c>
      <c r="C9" s="177">
        <f>SUM(C3:C7)</f>
        <v>250</v>
      </c>
    </row>
    <row r="10" spans="1:3" ht="18" customHeight="1">
      <c r="A10" s="178"/>
      <c r="B10" s="179"/>
      <c r="C10" s="180"/>
    </row>
    <row r="11" spans="1:3" ht="18" customHeight="1">
      <c r="A11" s="181" t="s">
        <v>36</v>
      </c>
      <c r="B11" s="182" t="s">
        <v>116</v>
      </c>
      <c r="C11" s="182"/>
    </row>
    <row r="12" spans="1:3" ht="18" customHeight="1">
      <c r="A12" s="205" t="s">
        <v>137</v>
      </c>
      <c r="B12" s="205" t="s">
        <v>138</v>
      </c>
      <c r="C12" s="206">
        <v>500</v>
      </c>
    </row>
    <row r="13" spans="1:3" ht="18" customHeight="1">
      <c r="A13" s="205" t="s">
        <v>144</v>
      </c>
      <c r="B13" s="205" t="s">
        <v>145</v>
      </c>
      <c r="C13" s="206">
        <v>50</v>
      </c>
    </row>
    <row r="14" spans="1:3" ht="18" customHeight="1">
      <c r="A14" s="205"/>
      <c r="B14" s="205"/>
      <c r="C14" s="206"/>
    </row>
    <row r="15" spans="1:3" ht="18" customHeight="1">
      <c r="A15" s="205"/>
      <c r="B15" s="205"/>
      <c r="C15" s="206"/>
    </row>
    <row r="16" spans="1:3" ht="18" customHeight="1">
      <c r="A16" s="205"/>
      <c r="B16" s="205"/>
      <c r="C16" s="206"/>
    </row>
    <row r="17" spans="1:3" ht="18" customHeight="1">
      <c r="A17" s="205"/>
      <c r="B17" s="205"/>
      <c r="C17" s="206"/>
    </row>
    <row r="18" spans="1:3" ht="18" customHeight="1">
      <c r="A18" s="175"/>
      <c r="B18" s="183" t="s">
        <v>37</v>
      </c>
      <c r="C18" s="184">
        <f>SUM(C12:C17)</f>
        <v>550</v>
      </c>
    </row>
    <row r="19" spans="1:3" ht="18" customHeight="1">
      <c r="A19" s="185"/>
      <c r="B19" s="186"/>
      <c r="C19" s="187"/>
    </row>
    <row r="20" spans="1:3" ht="18" customHeight="1">
      <c r="A20" s="188" t="s">
        <v>175</v>
      </c>
      <c r="B20" s="189"/>
      <c r="C20" s="190"/>
    </row>
    <row r="21" spans="1:3" ht="18" customHeight="1">
      <c r="A21" s="174" t="s">
        <v>211</v>
      </c>
      <c r="B21" s="207" t="s">
        <v>146</v>
      </c>
      <c r="C21" s="206">
        <v>300</v>
      </c>
    </row>
    <row r="22" spans="1:3" ht="18" customHeight="1">
      <c r="A22" s="174" t="s">
        <v>212</v>
      </c>
      <c r="B22" s="208" t="s">
        <v>158</v>
      </c>
      <c r="C22" s="206">
        <v>200</v>
      </c>
    </row>
    <row r="23" spans="1:4" ht="18" customHeight="1">
      <c r="A23" s="174" t="s">
        <v>177</v>
      </c>
      <c r="B23" s="205"/>
      <c r="C23" s="206"/>
      <c r="D23" s="15"/>
    </row>
    <row r="24" spans="1:3" ht="18" customHeight="1">
      <c r="A24" s="174" t="s">
        <v>109</v>
      </c>
      <c r="B24" s="205" t="s">
        <v>139</v>
      </c>
      <c r="C24" s="206">
        <v>100</v>
      </c>
    </row>
    <row r="25" spans="1:3" ht="18" customHeight="1">
      <c r="A25" s="174"/>
      <c r="B25" s="205"/>
      <c r="C25" s="206"/>
    </row>
    <row r="26" spans="1:3" ht="18" customHeight="1">
      <c r="A26" s="174" t="s">
        <v>215</v>
      </c>
      <c r="B26" s="205" t="s">
        <v>142</v>
      </c>
      <c r="C26" s="206">
        <v>400</v>
      </c>
    </row>
    <row r="27" spans="1:3" ht="18" customHeight="1">
      <c r="A27" s="191" t="s">
        <v>64</v>
      </c>
      <c r="B27" s="209" t="s">
        <v>143</v>
      </c>
      <c r="C27" s="206">
        <v>25</v>
      </c>
    </row>
    <row r="28" spans="1:3" ht="18" customHeight="1">
      <c r="A28" s="175"/>
      <c r="B28" s="192" t="s">
        <v>176</v>
      </c>
      <c r="C28" s="177">
        <f>SUM(C21:C27)</f>
        <v>1025</v>
      </c>
    </row>
    <row r="29" spans="1:3" ht="18" customHeight="1">
      <c r="A29" s="178"/>
      <c r="B29" s="179"/>
      <c r="C29" s="193"/>
    </row>
    <row r="30" spans="1:3" ht="18" customHeight="1">
      <c r="A30" s="188" t="s">
        <v>190</v>
      </c>
      <c r="B30" s="189"/>
      <c r="C30" s="194"/>
    </row>
    <row r="31" spans="1:3" ht="18" customHeight="1">
      <c r="A31" s="174" t="s">
        <v>191</v>
      </c>
      <c r="B31" s="207" t="s">
        <v>159</v>
      </c>
      <c r="C31" s="210">
        <v>300</v>
      </c>
    </row>
    <row r="32" spans="1:3" ht="18" customHeight="1">
      <c r="A32" s="174" t="s">
        <v>40</v>
      </c>
      <c r="B32" s="205" t="s">
        <v>140</v>
      </c>
      <c r="C32" s="210">
        <v>900</v>
      </c>
    </row>
    <row r="33" spans="1:3" ht="18" customHeight="1">
      <c r="A33" s="174" t="s">
        <v>178</v>
      </c>
      <c r="B33" s="205"/>
      <c r="C33" s="210">
        <v>0</v>
      </c>
    </row>
    <row r="34" spans="1:3" ht="18" customHeight="1">
      <c r="A34" s="191" t="s">
        <v>41</v>
      </c>
      <c r="B34" s="205"/>
      <c r="C34" s="210">
        <v>0</v>
      </c>
    </row>
    <row r="35" spans="1:3" ht="18" customHeight="1">
      <c r="A35" s="175"/>
      <c r="B35" s="176" t="s">
        <v>155</v>
      </c>
      <c r="C35" s="177">
        <f>SUM(C31:C34)</f>
        <v>1200</v>
      </c>
    </row>
    <row r="36" spans="1:3" ht="18" customHeight="1">
      <c r="A36" s="178"/>
      <c r="B36" s="179"/>
      <c r="C36" s="195"/>
    </row>
    <row r="37" spans="1:3" ht="18" customHeight="1">
      <c r="A37" s="196"/>
      <c r="B37" s="197" t="s">
        <v>43</v>
      </c>
      <c r="C37" s="184">
        <f>SUM(C9,C18,C28,C35)</f>
        <v>3025</v>
      </c>
    </row>
    <row r="38" spans="1:3" ht="18" customHeight="1">
      <c r="A38" s="198"/>
      <c r="B38" s="199"/>
      <c r="C38" s="200"/>
    </row>
    <row r="39" spans="1:3" ht="18" customHeight="1">
      <c r="A39" s="188" t="s">
        <v>30</v>
      </c>
      <c r="B39" s="189"/>
      <c r="C39" s="194"/>
    </row>
    <row r="40" spans="1:3" ht="18" customHeight="1">
      <c r="A40" s="174" t="s">
        <v>35</v>
      </c>
      <c r="B40" s="207" t="s">
        <v>141</v>
      </c>
      <c r="C40" s="210">
        <v>2000</v>
      </c>
    </row>
    <row r="41" spans="1:3" ht="18" customHeight="1">
      <c r="A41" s="174" t="s">
        <v>34</v>
      </c>
      <c r="B41" s="205" t="s">
        <v>160</v>
      </c>
      <c r="C41" s="210">
        <v>1500</v>
      </c>
    </row>
    <row r="42" spans="1:3" ht="18" customHeight="1">
      <c r="A42" s="174"/>
      <c r="B42" s="205"/>
      <c r="C42" s="210"/>
    </row>
    <row r="43" spans="1:3" ht="18" customHeight="1">
      <c r="A43" s="191" t="s">
        <v>42</v>
      </c>
      <c r="B43" s="205"/>
      <c r="C43" s="210">
        <v>0</v>
      </c>
    </row>
    <row r="44" spans="1:3" ht="18" customHeight="1">
      <c r="A44" s="201"/>
      <c r="B44" s="202" t="s">
        <v>31</v>
      </c>
      <c r="C44" s="203">
        <f>SUM(C40:C43)</f>
        <v>3500</v>
      </c>
    </row>
    <row r="45" spans="1:3" ht="18" customHeight="1">
      <c r="A45" s="204"/>
      <c r="B45" s="202" t="s">
        <v>38</v>
      </c>
      <c r="C45" s="203">
        <f>SUM(C44-C37)</f>
        <v>475</v>
      </c>
    </row>
    <row r="46" ht="18" customHeight="1"/>
    <row r="58" ht="12.75">
      <c r="A58" s="16"/>
    </row>
    <row r="59" ht="12.75">
      <c r="A59" s="16"/>
    </row>
    <row r="73" ht="12.75">
      <c r="D73" s="17"/>
    </row>
    <row r="74" ht="12.75">
      <c r="D74" s="17"/>
    </row>
    <row r="75" spans="5:10" ht="12.75">
      <c r="E75" s="17"/>
      <c r="F75" s="17"/>
      <c r="G75" s="17"/>
      <c r="H75" s="17"/>
      <c r="I75" s="17"/>
      <c r="J75" s="17"/>
    </row>
    <row r="76" spans="5:10" ht="12.75">
      <c r="E76" s="17"/>
      <c r="F76" s="17"/>
      <c r="G76" s="17"/>
      <c r="H76" s="17"/>
      <c r="I76" s="17"/>
      <c r="J76" s="17"/>
    </row>
  </sheetData>
  <sheetProtection/>
  <printOptions horizontalCentered="1" verticalCentered="1"/>
  <pageMargins left="0.75" right="0.75" top="1.10152777777778" bottom="1" header="0.5" footer="0.5"/>
  <pageSetup fitToHeight="1" fitToWidth="1" horizontalDpi="600" verticalDpi="600" orientation="portrait" scale="78"/>
  <headerFooter alignWithMargins="0">
    <oddHeader>&amp;C&amp;14
&amp;"Arial,Bold"&amp;16Start-Up Expenses&amp;"Arial,Regular"&amp;12
</oddHeader>
    <oddFooter>&amp;CCreated by the Sitka Business Resource Center at Sitka Works!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42"/>
  <sheetViews>
    <sheetView showZeros="0" tabSelected="1" zoomScale="70" zoomScaleNormal="70" zoomScalePageLayoutView="0" workbookViewId="0" topLeftCell="A1">
      <selection activeCell="F34" sqref="F34"/>
    </sheetView>
  </sheetViews>
  <sheetFormatPr defaultColWidth="8.8515625" defaultRowHeight="12.75"/>
  <cols>
    <col min="1" max="1" width="35.7109375" style="0" customWidth="1"/>
    <col min="2" max="2" width="8.140625" style="0" customWidth="1"/>
    <col min="3" max="3" width="10.421875" style="0" customWidth="1"/>
    <col min="4" max="4" width="13.8515625" style="0" customWidth="1"/>
    <col min="5" max="5" width="3.7109375" style="0" customWidth="1"/>
    <col min="6" max="6" width="26.7109375" style="0" customWidth="1"/>
    <col min="7" max="7" width="6.7109375" style="0" customWidth="1"/>
    <col min="8" max="8" width="8.8515625" style="0" customWidth="1"/>
    <col min="9" max="9" width="10.421875" style="0" customWidth="1"/>
  </cols>
  <sheetData>
    <row r="1" spans="1:9" ht="18.75" customHeight="1">
      <c r="A1" s="74" t="s">
        <v>4</v>
      </c>
      <c r="B1" s="75"/>
      <c r="C1" s="75"/>
      <c r="D1" s="76"/>
      <c r="E1" s="75"/>
      <c r="F1" s="98" t="s">
        <v>17</v>
      </c>
      <c r="G1" s="75"/>
      <c r="H1" s="75"/>
      <c r="I1" s="77"/>
    </row>
    <row r="2" spans="1:4" ht="6" customHeight="1">
      <c r="A2" s="78"/>
      <c r="C2" s="51"/>
      <c r="D2" s="73"/>
    </row>
    <row r="3" spans="1:9" ht="12.75">
      <c r="A3" s="79" t="s">
        <v>5</v>
      </c>
      <c r="B3" s="80" t="s">
        <v>6</v>
      </c>
      <c r="C3" s="80" t="s">
        <v>7</v>
      </c>
      <c r="D3" s="80" t="s">
        <v>194</v>
      </c>
      <c r="E3" s="4"/>
      <c r="F3" s="81" t="s">
        <v>195</v>
      </c>
      <c r="G3" s="80" t="s">
        <v>196</v>
      </c>
      <c r="H3" s="82" t="s">
        <v>197</v>
      </c>
      <c r="I3" s="83" t="s">
        <v>194</v>
      </c>
    </row>
    <row r="4" spans="1:9" ht="12.75">
      <c r="A4" s="211" t="s">
        <v>135</v>
      </c>
      <c r="B4" s="215">
        <v>1</v>
      </c>
      <c r="C4" s="216">
        <v>500</v>
      </c>
      <c r="D4" s="217">
        <f>SUM(B4*C4)</f>
        <v>500</v>
      </c>
      <c r="E4" s="4"/>
      <c r="F4" s="211" t="s">
        <v>144</v>
      </c>
      <c r="G4" s="211">
        <v>12</v>
      </c>
      <c r="H4" s="212">
        <v>1</v>
      </c>
      <c r="I4" s="213">
        <f>SUM(G4*H4)</f>
        <v>12</v>
      </c>
    </row>
    <row r="5" spans="1:9" ht="12.75">
      <c r="A5" s="211" t="s">
        <v>161</v>
      </c>
      <c r="B5" s="215">
        <v>2</v>
      </c>
      <c r="C5" s="216">
        <v>50</v>
      </c>
      <c r="D5" s="217">
        <f aca="true" t="shared" si="0" ref="D5:D22">SUM(B5*C5)</f>
        <v>100</v>
      </c>
      <c r="E5" s="4"/>
      <c r="F5" s="211" t="s">
        <v>162</v>
      </c>
      <c r="G5" s="211">
        <v>12</v>
      </c>
      <c r="H5" s="212">
        <v>25</v>
      </c>
      <c r="I5" s="213">
        <f aca="true" t="shared" si="1" ref="I5:I41">SUM(G5*H5)</f>
        <v>300</v>
      </c>
    </row>
    <row r="6" spans="1:9" ht="12.75">
      <c r="A6" s="211"/>
      <c r="B6" s="211"/>
      <c r="C6" s="216"/>
      <c r="D6" s="217">
        <f t="shared" si="0"/>
        <v>0</v>
      </c>
      <c r="E6" s="4"/>
      <c r="F6" s="214"/>
      <c r="G6" s="211"/>
      <c r="H6" s="212"/>
      <c r="I6" s="213">
        <f t="shared" si="1"/>
        <v>0</v>
      </c>
    </row>
    <row r="7" spans="1:9" ht="12.75">
      <c r="A7" s="211"/>
      <c r="B7" s="211"/>
      <c r="C7" s="216"/>
      <c r="D7" s="217">
        <f t="shared" si="0"/>
        <v>0</v>
      </c>
      <c r="E7" s="4"/>
      <c r="F7" s="211"/>
      <c r="G7" s="211"/>
      <c r="H7" s="212"/>
      <c r="I7" s="213">
        <f t="shared" si="1"/>
        <v>0</v>
      </c>
    </row>
    <row r="8" spans="1:9" ht="12.75">
      <c r="A8" s="218"/>
      <c r="B8" s="211"/>
      <c r="C8" s="219"/>
      <c r="D8" s="217">
        <f t="shared" si="0"/>
        <v>0</v>
      </c>
      <c r="E8" s="4"/>
      <c r="F8" s="211"/>
      <c r="G8" s="211"/>
      <c r="H8" s="212"/>
      <c r="I8" s="213">
        <f t="shared" si="1"/>
        <v>0</v>
      </c>
    </row>
    <row r="9" spans="1:9" ht="12.75">
      <c r="A9" s="211"/>
      <c r="B9" s="211"/>
      <c r="C9" s="219"/>
      <c r="D9" s="217">
        <f t="shared" si="0"/>
        <v>0</v>
      </c>
      <c r="E9" s="4"/>
      <c r="F9" s="211"/>
      <c r="G9" s="211"/>
      <c r="H9" s="212"/>
      <c r="I9" s="213">
        <f t="shared" si="1"/>
        <v>0</v>
      </c>
    </row>
    <row r="10" spans="1:9" ht="12.75">
      <c r="A10" s="214"/>
      <c r="B10" s="211"/>
      <c r="C10" s="219"/>
      <c r="D10" s="217">
        <f t="shared" si="0"/>
        <v>0</v>
      </c>
      <c r="E10" s="4"/>
      <c r="F10" s="211"/>
      <c r="G10" s="211"/>
      <c r="H10" s="212"/>
      <c r="I10" s="213">
        <f t="shared" si="1"/>
        <v>0</v>
      </c>
    </row>
    <row r="11" spans="1:9" ht="12.75">
      <c r="A11" s="211"/>
      <c r="B11" s="211"/>
      <c r="C11" s="219"/>
      <c r="D11" s="217">
        <f t="shared" si="0"/>
        <v>0</v>
      </c>
      <c r="E11" s="4"/>
      <c r="F11" s="211"/>
      <c r="G11" s="211"/>
      <c r="H11" s="212"/>
      <c r="I11" s="213">
        <f t="shared" si="1"/>
        <v>0</v>
      </c>
    </row>
    <row r="12" spans="1:9" ht="12.75">
      <c r="A12" s="211"/>
      <c r="B12" s="211"/>
      <c r="C12" s="219"/>
      <c r="D12" s="217">
        <f t="shared" si="0"/>
        <v>0</v>
      </c>
      <c r="E12" s="4"/>
      <c r="F12" s="211"/>
      <c r="G12" s="211"/>
      <c r="H12" s="212"/>
      <c r="I12" s="213">
        <f t="shared" si="1"/>
        <v>0</v>
      </c>
    </row>
    <row r="13" spans="1:9" ht="12.75">
      <c r="A13" s="211"/>
      <c r="B13" s="211"/>
      <c r="C13" s="219"/>
      <c r="D13" s="217">
        <f t="shared" si="0"/>
        <v>0</v>
      </c>
      <c r="E13" s="4"/>
      <c r="F13" s="211"/>
      <c r="G13" s="211"/>
      <c r="H13" s="212"/>
      <c r="I13" s="213">
        <f t="shared" si="1"/>
        <v>0</v>
      </c>
    </row>
    <row r="14" spans="1:9" ht="12.75">
      <c r="A14" s="211"/>
      <c r="B14" s="211"/>
      <c r="C14" s="219"/>
      <c r="D14" s="217">
        <f t="shared" si="0"/>
        <v>0</v>
      </c>
      <c r="E14" s="4"/>
      <c r="F14" s="211"/>
      <c r="G14" s="211"/>
      <c r="H14" s="212"/>
      <c r="I14" s="213">
        <f t="shared" si="1"/>
        <v>0</v>
      </c>
    </row>
    <row r="15" spans="1:9" ht="12.75">
      <c r="A15" s="214"/>
      <c r="B15" s="211"/>
      <c r="C15" s="219"/>
      <c r="D15" s="217">
        <f t="shared" si="0"/>
        <v>0</v>
      </c>
      <c r="E15" s="4"/>
      <c r="F15" s="211"/>
      <c r="G15" s="211"/>
      <c r="H15" s="212"/>
      <c r="I15" s="213">
        <f t="shared" si="1"/>
        <v>0</v>
      </c>
    </row>
    <row r="16" spans="1:9" ht="12.75">
      <c r="A16" s="211"/>
      <c r="B16" s="211"/>
      <c r="C16" s="219"/>
      <c r="D16" s="217">
        <f t="shared" si="0"/>
        <v>0</v>
      </c>
      <c r="E16" s="4"/>
      <c r="F16" s="211"/>
      <c r="G16" s="211"/>
      <c r="H16" s="212"/>
      <c r="I16" s="213">
        <f t="shared" si="1"/>
        <v>0</v>
      </c>
    </row>
    <row r="17" spans="1:9" ht="12.75">
      <c r="A17" s="211"/>
      <c r="B17" s="211"/>
      <c r="C17" s="219"/>
      <c r="D17" s="217">
        <f t="shared" si="0"/>
        <v>0</v>
      </c>
      <c r="E17" s="4"/>
      <c r="F17" s="211"/>
      <c r="G17" s="211"/>
      <c r="H17" s="212"/>
      <c r="I17" s="213">
        <f t="shared" si="1"/>
        <v>0</v>
      </c>
    </row>
    <row r="18" spans="1:9" ht="12.75">
      <c r="A18" s="214"/>
      <c r="B18" s="211"/>
      <c r="C18" s="219"/>
      <c r="D18" s="217">
        <f t="shared" si="0"/>
        <v>0</v>
      </c>
      <c r="E18" s="4"/>
      <c r="F18" s="211"/>
      <c r="G18" s="211"/>
      <c r="H18" s="212"/>
      <c r="I18" s="213">
        <f t="shared" si="1"/>
        <v>0</v>
      </c>
    </row>
    <row r="19" spans="1:9" ht="12.75">
      <c r="A19" s="211"/>
      <c r="B19" s="211"/>
      <c r="C19" s="219"/>
      <c r="D19" s="217">
        <f t="shared" si="0"/>
        <v>0</v>
      </c>
      <c r="E19" s="4"/>
      <c r="F19" s="211"/>
      <c r="G19" s="211"/>
      <c r="H19" s="212"/>
      <c r="I19" s="213">
        <f t="shared" si="1"/>
        <v>0</v>
      </c>
    </row>
    <row r="20" spans="1:9" ht="12.75">
      <c r="A20" s="211"/>
      <c r="B20" s="211"/>
      <c r="C20" s="219"/>
      <c r="D20" s="217">
        <f t="shared" si="0"/>
        <v>0</v>
      </c>
      <c r="E20" s="4"/>
      <c r="F20" s="211"/>
      <c r="G20" s="211"/>
      <c r="H20" s="212"/>
      <c r="I20" s="213">
        <f t="shared" si="1"/>
        <v>0</v>
      </c>
    </row>
    <row r="21" spans="1:9" ht="12.75">
      <c r="A21" s="211"/>
      <c r="B21" s="211"/>
      <c r="C21" s="219"/>
      <c r="D21" s="217">
        <f t="shared" si="0"/>
        <v>0</v>
      </c>
      <c r="E21" s="4"/>
      <c r="F21" s="211"/>
      <c r="G21" s="211"/>
      <c r="H21" s="212"/>
      <c r="I21" s="213">
        <f t="shared" si="1"/>
        <v>0</v>
      </c>
    </row>
    <row r="22" spans="1:9" ht="12.75">
      <c r="A22" s="211"/>
      <c r="B22" s="211"/>
      <c r="C22" s="219"/>
      <c r="D22" s="217">
        <f t="shared" si="0"/>
        <v>0</v>
      </c>
      <c r="E22" s="4"/>
      <c r="F22" s="211"/>
      <c r="G22" s="211"/>
      <c r="H22" s="212"/>
      <c r="I22" s="213">
        <f t="shared" si="1"/>
        <v>0</v>
      </c>
    </row>
    <row r="23" spans="1:9" ht="12.75">
      <c r="A23" s="18" t="s">
        <v>198</v>
      </c>
      <c r="B23" s="10"/>
      <c r="C23" s="85"/>
      <c r="D23" s="86">
        <f>SUM(D4:D22)</f>
        <v>600</v>
      </c>
      <c r="E23" s="4"/>
      <c r="F23" s="211"/>
      <c r="G23" s="211"/>
      <c r="H23" s="212"/>
      <c r="I23" s="213">
        <f t="shared" si="1"/>
        <v>0</v>
      </c>
    </row>
    <row r="24" spans="1:9" ht="12.75">
      <c r="A24" s="4"/>
      <c r="B24" s="4"/>
      <c r="C24" s="4"/>
      <c r="D24" s="4"/>
      <c r="E24" s="4"/>
      <c r="F24" s="211"/>
      <c r="G24" s="211"/>
      <c r="H24" s="212"/>
      <c r="I24" s="213">
        <f t="shared" si="1"/>
        <v>0</v>
      </c>
    </row>
    <row r="25" spans="1:9" ht="12.75">
      <c r="A25" s="79" t="s">
        <v>199</v>
      </c>
      <c r="B25" s="87"/>
      <c r="C25" s="13" t="s">
        <v>200</v>
      </c>
      <c r="D25" s="88"/>
      <c r="E25" s="4"/>
      <c r="F25" s="211"/>
      <c r="G25" s="211"/>
      <c r="H25" s="212"/>
      <c r="I25" s="213">
        <f t="shared" si="1"/>
        <v>0</v>
      </c>
    </row>
    <row r="26" spans="1:9" ht="12.75">
      <c r="A26" s="84" t="s">
        <v>109</v>
      </c>
      <c r="B26" s="211">
        <v>1</v>
      </c>
      <c r="C26" s="216">
        <v>100</v>
      </c>
      <c r="D26" s="106">
        <f aca="true" t="shared" si="2" ref="D26:D31">SUM(B26*C26)</f>
        <v>100</v>
      </c>
      <c r="E26" s="4"/>
      <c r="F26" s="211"/>
      <c r="G26" s="211"/>
      <c r="H26" s="212"/>
      <c r="I26" s="213">
        <f t="shared" si="1"/>
        <v>0</v>
      </c>
    </row>
    <row r="27" spans="1:9" ht="12.75">
      <c r="A27" s="89" t="s">
        <v>213</v>
      </c>
      <c r="B27" s="220"/>
      <c r="C27" s="216"/>
      <c r="D27" s="106">
        <f t="shared" si="2"/>
        <v>0</v>
      </c>
      <c r="E27" s="4"/>
      <c r="F27" s="211"/>
      <c r="G27" s="211"/>
      <c r="H27" s="212"/>
      <c r="I27" s="213">
        <f t="shared" si="1"/>
        <v>0</v>
      </c>
    </row>
    <row r="28" spans="1:9" ht="12.75">
      <c r="A28" s="90" t="s">
        <v>64</v>
      </c>
      <c r="B28" s="211">
        <v>1</v>
      </c>
      <c r="C28" s="216">
        <v>25</v>
      </c>
      <c r="D28" s="106">
        <f t="shared" si="2"/>
        <v>25</v>
      </c>
      <c r="E28" s="4"/>
      <c r="F28" s="211"/>
      <c r="G28" s="211"/>
      <c r="H28" s="212"/>
      <c r="I28" s="213">
        <f t="shared" si="1"/>
        <v>0</v>
      </c>
    </row>
    <row r="29" spans="1:9" ht="12.75">
      <c r="A29" s="84" t="s">
        <v>201</v>
      </c>
      <c r="B29" s="215">
        <v>2</v>
      </c>
      <c r="C29" s="216">
        <v>45</v>
      </c>
      <c r="D29" s="106">
        <f t="shared" si="2"/>
        <v>90</v>
      </c>
      <c r="E29" s="4"/>
      <c r="F29" s="211"/>
      <c r="G29" s="211"/>
      <c r="H29" s="212"/>
      <c r="I29" s="213">
        <f t="shared" si="1"/>
        <v>0</v>
      </c>
    </row>
    <row r="30" spans="1:9" ht="12.75">
      <c r="A30" s="12" t="s">
        <v>202</v>
      </c>
      <c r="B30" s="215"/>
      <c r="C30" s="216"/>
      <c r="D30" s="106">
        <f t="shared" si="2"/>
        <v>0</v>
      </c>
      <c r="E30" s="4"/>
      <c r="F30" s="211"/>
      <c r="G30" s="211"/>
      <c r="H30" s="212"/>
      <c r="I30" s="213">
        <f t="shared" si="1"/>
        <v>0</v>
      </c>
    </row>
    <row r="31" spans="1:9" ht="12.75">
      <c r="A31" s="12" t="s">
        <v>18</v>
      </c>
      <c r="B31" s="215"/>
      <c r="C31" s="216"/>
      <c r="D31" s="106">
        <f t="shared" si="2"/>
        <v>0</v>
      </c>
      <c r="E31" s="4"/>
      <c r="F31" s="211"/>
      <c r="G31" s="211"/>
      <c r="H31" s="212"/>
      <c r="I31" s="213">
        <f t="shared" si="1"/>
        <v>0</v>
      </c>
    </row>
    <row r="32" spans="1:9" ht="12.75">
      <c r="A32" s="18" t="s">
        <v>203</v>
      </c>
      <c r="B32" s="18"/>
      <c r="C32" s="91"/>
      <c r="D32" s="92">
        <f>SUM(D26:D31)</f>
        <v>215</v>
      </c>
      <c r="E32" s="4"/>
      <c r="F32" s="211"/>
      <c r="G32" s="211"/>
      <c r="H32" s="212"/>
      <c r="I32" s="213">
        <f t="shared" si="1"/>
        <v>0</v>
      </c>
    </row>
    <row r="33" spans="1:9" ht="12.75">
      <c r="A33" s="4"/>
      <c r="B33" s="4"/>
      <c r="C33" s="4"/>
      <c r="D33" s="4"/>
      <c r="E33" s="4"/>
      <c r="F33" s="211"/>
      <c r="G33" s="211"/>
      <c r="H33" s="212"/>
      <c r="I33" s="213">
        <f t="shared" si="1"/>
        <v>0</v>
      </c>
    </row>
    <row r="34" spans="1:9" ht="12.75">
      <c r="A34" s="93" t="s">
        <v>204</v>
      </c>
      <c r="B34" s="99" t="s">
        <v>19</v>
      </c>
      <c r="C34" s="94"/>
      <c r="D34" s="95"/>
      <c r="E34" s="4"/>
      <c r="F34" s="211"/>
      <c r="G34" s="211"/>
      <c r="H34" s="212"/>
      <c r="I34" s="213">
        <f t="shared" si="1"/>
        <v>0</v>
      </c>
    </row>
    <row r="35" spans="1:9" ht="12.75">
      <c r="A35" s="280" t="s">
        <v>205</v>
      </c>
      <c r="B35" s="281"/>
      <c r="C35" s="281"/>
      <c r="D35" s="282"/>
      <c r="E35" s="4"/>
      <c r="F35" s="211"/>
      <c r="G35" s="211"/>
      <c r="H35" s="212"/>
      <c r="I35" s="213">
        <f t="shared" si="1"/>
        <v>0</v>
      </c>
    </row>
    <row r="36" spans="1:9" ht="12.75">
      <c r="A36" s="283"/>
      <c r="B36" s="284"/>
      <c r="C36" s="284"/>
      <c r="D36" s="285"/>
      <c r="E36" s="4"/>
      <c r="F36" s="211"/>
      <c r="G36" s="211"/>
      <c r="H36" s="212"/>
      <c r="I36" s="213">
        <f t="shared" si="1"/>
        <v>0</v>
      </c>
    </row>
    <row r="37" spans="1:9" ht="12.75">
      <c r="A37" s="221" t="s">
        <v>13</v>
      </c>
      <c r="B37" s="222"/>
      <c r="C37" s="222"/>
      <c r="D37" s="223"/>
      <c r="E37" s="4"/>
      <c r="F37" s="211"/>
      <c r="G37" s="211"/>
      <c r="H37" s="212"/>
      <c r="I37" s="213">
        <f t="shared" si="1"/>
        <v>0</v>
      </c>
    </row>
    <row r="38" spans="1:10" ht="12.75">
      <c r="A38" s="221" t="s">
        <v>234</v>
      </c>
      <c r="B38" s="222"/>
      <c r="C38" s="222"/>
      <c r="D38" s="223"/>
      <c r="E38" s="4"/>
      <c r="F38" s="211"/>
      <c r="G38" s="211"/>
      <c r="H38" s="212"/>
      <c r="I38" s="213">
        <f t="shared" si="1"/>
        <v>0</v>
      </c>
      <c r="J38" s="51"/>
    </row>
    <row r="39" spans="1:9" ht="12.75" customHeight="1">
      <c r="A39" s="224"/>
      <c r="B39" s="225"/>
      <c r="C39" s="225"/>
      <c r="D39" s="226"/>
      <c r="E39" s="4"/>
      <c r="F39" s="211"/>
      <c r="G39" s="211"/>
      <c r="H39" s="212"/>
      <c r="I39" s="213">
        <f t="shared" si="1"/>
        <v>0</v>
      </c>
    </row>
    <row r="40" spans="1:9" ht="12.75">
      <c r="A40" s="286" t="s">
        <v>20</v>
      </c>
      <c r="B40" s="287"/>
      <c r="C40" s="287"/>
      <c r="D40" s="288"/>
      <c r="E40" s="4"/>
      <c r="F40" s="211"/>
      <c r="G40" s="211"/>
      <c r="H40" s="212"/>
      <c r="I40" s="213">
        <f t="shared" si="1"/>
        <v>0</v>
      </c>
    </row>
    <row r="41" spans="1:9" ht="12.75">
      <c r="A41" s="289"/>
      <c r="B41" s="290"/>
      <c r="C41" s="290"/>
      <c r="D41" s="291"/>
      <c r="E41" s="4"/>
      <c r="F41" s="211"/>
      <c r="G41" s="215"/>
      <c r="H41" s="211"/>
      <c r="I41" s="213">
        <f t="shared" si="1"/>
        <v>0</v>
      </c>
    </row>
    <row r="42" spans="1:9" ht="12.75">
      <c r="A42" s="10" t="s">
        <v>16</v>
      </c>
      <c r="B42" s="94"/>
      <c r="C42" s="94"/>
      <c r="D42" s="97">
        <f>SUM(D23+D32+I42)</f>
        <v>1127</v>
      </c>
      <c r="E42" s="4"/>
      <c r="F42" s="18" t="s">
        <v>15</v>
      </c>
      <c r="G42" s="96"/>
      <c r="H42" s="91">
        <f>SUM(M30)</f>
        <v>0</v>
      </c>
      <c r="I42" s="92">
        <f>SUM(I4:I41)</f>
        <v>312</v>
      </c>
    </row>
  </sheetData>
  <sheetProtection/>
  <mergeCells count="2">
    <mergeCell ref="A35:D36"/>
    <mergeCell ref="A40:D41"/>
  </mergeCells>
  <printOptions horizontalCentered="1" verticalCentered="1"/>
  <pageMargins left="0.5" right="0.5" top="0.6" bottom="0.75" header="0.23" footer="0.3"/>
  <pageSetup fitToHeight="1" fitToWidth="1" horizontalDpi="600" verticalDpi="600" orientation="landscape" scale="94"/>
  <headerFooter alignWithMargins="0">
    <oddHeader>&amp;C&amp;"Arial,Bold"&amp;14Start-Up Expenses &amp; Assumptions&amp;R
</oddHeader>
    <oddFooter>&amp;C&amp;"Arial Narrow,Regular"Created by the Sitka Business Resource Center at Sitka Works!
&amp;R&amp;8Staff/SBRC/BizPlanning/DVRclients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50"/>
  <sheetViews>
    <sheetView showZeros="0" zoomScalePageLayoutView="0" workbookViewId="0" topLeftCell="A1">
      <selection activeCell="F32" sqref="F32"/>
    </sheetView>
  </sheetViews>
  <sheetFormatPr defaultColWidth="9.140625" defaultRowHeight="12.75"/>
  <cols>
    <col min="1" max="1" width="22.8515625" style="4" customWidth="1"/>
    <col min="2" max="2" width="8.7109375" style="4" customWidth="1"/>
    <col min="3" max="13" width="8.140625" style="4" customWidth="1"/>
    <col min="14" max="14" width="10.8515625" style="4" customWidth="1"/>
    <col min="15" max="15" width="2.00390625" style="4" customWidth="1"/>
    <col min="16" max="16384" width="9.140625" style="4" customWidth="1"/>
  </cols>
  <sheetData>
    <row r="1" spans="1:14" ht="15.75" thickBot="1">
      <c r="A1" s="8" t="s">
        <v>71</v>
      </c>
      <c r="B1" s="20">
        <v>2008</v>
      </c>
      <c r="C1" s="20"/>
      <c r="D1" s="20"/>
      <c r="E1" s="20"/>
      <c r="F1" s="20"/>
      <c r="G1" s="20"/>
      <c r="H1" s="20"/>
      <c r="I1" s="20"/>
      <c r="J1" s="20"/>
      <c r="K1" s="20"/>
      <c r="L1" s="20"/>
      <c r="M1" s="20"/>
      <c r="N1" s="22"/>
    </row>
    <row r="2" s="15" customFormat="1" ht="12.75">
      <c r="B2" s="145"/>
    </row>
    <row r="3" spans="1:14" ht="12.75">
      <c r="A3" s="96" t="s">
        <v>95</v>
      </c>
      <c r="B3" s="21" t="s">
        <v>101</v>
      </c>
      <c r="C3" s="21" t="s">
        <v>102</v>
      </c>
      <c r="D3" s="21" t="s">
        <v>221</v>
      </c>
      <c r="E3" s="21" t="s">
        <v>222</v>
      </c>
      <c r="F3" s="21" t="s">
        <v>129</v>
      </c>
      <c r="G3" s="21" t="s">
        <v>223</v>
      </c>
      <c r="H3" s="21" t="s">
        <v>224</v>
      </c>
      <c r="I3" s="21" t="s">
        <v>225</v>
      </c>
      <c r="J3" s="21" t="s">
        <v>226</v>
      </c>
      <c r="K3" s="21" t="s">
        <v>227</v>
      </c>
      <c r="L3" s="21" t="s">
        <v>228</v>
      </c>
      <c r="M3" s="21" t="s">
        <v>229</v>
      </c>
      <c r="N3" s="11" t="s">
        <v>106</v>
      </c>
    </row>
    <row r="4" spans="1:14" ht="12.75">
      <c r="A4" s="84" t="s">
        <v>168</v>
      </c>
      <c r="B4" s="104">
        <v>5</v>
      </c>
      <c r="C4" s="104">
        <v>10</v>
      </c>
      <c r="D4" s="104">
        <v>10</v>
      </c>
      <c r="E4" s="104">
        <v>10</v>
      </c>
      <c r="F4" s="104">
        <v>10</v>
      </c>
      <c r="G4" s="104">
        <v>10</v>
      </c>
      <c r="H4" s="104">
        <v>10</v>
      </c>
      <c r="I4" s="104">
        <v>5</v>
      </c>
      <c r="J4" s="104">
        <v>5</v>
      </c>
      <c r="K4" s="104">
        <v>5</v>
      </c>
      <c r="L4" s="104">
        <v>10</v>
      </c>
      <c r="M4" s="104">
        <v>10</v>
      </c>
      <c r="N4" s="53">
        <f>SUM(B4:M4)</f>
        <v>100</v>
      </c>
    </row>
    <row r="5" spans="1:14" ht="12.75">
      <c r="A5" s="84" t="s">
        <v>169</v>
      </c>
      <c r="B5" s="104">
        <v>5</v>
      </c>
      <c r="C5" s="104">
        <v>5</v>
      </c>
      <c r="D5" s="104">
        <v>5</v>
      </c>
      <c r="E5" s="104">
        <v>5</v>
      </c>
      <c r="F5" s="104">
        <v>5</v>
      </c>
      <c r="G5" s="104">
        <v>5</v>
      </c>
      <c r="H5" s="104">
        <v>5</v>
      </c>
      <c r="I5" s="104">
        <v>5</v>
      </c>
      <c r="J5" s="104">
        <v>5</v>
      </c>
      <c r="K5" s="104">
        <v>5</v>
      </c>
      <c r="L5" s="104">
        <v>5</v>
      </c>
      <c r="M5" s="104">
        <v>5</v>
      </c>
      <c r="N5" s="53">
        <f>SUM(B5:M5)</f>
        <v>60</v>
      </c>
    </row>
    <row r="6" spans="1:14" ht="12.75">
      <c r="A6" s="84" t="s">
        <v>170</v>
      </c>
      <c r="B6" s="104">
        <v>2</v>
      </c>
      <c r="C6" s="104">
        <v>2</v>
      </c>
      <c r="D6" s="104">
        <v>2</v>
      </c>
      <c r="E6" s="104">
        <v>2</v>
      </c>
      <c r="F6" s="104">
        <v>2</v>
      </c>
      <c r="G6" s="104">
        <v>2</v>
      </c>
      <c r="H6" s="104">
        <v>2</v>
      </c>
      <c r="I6" s="104">
        <v>2</v>
      </c>
      <c r="J6" s="104">
        <v>2</v>
      </c>
      <c r="K6" s="104">
        <v>2</v>
      </c>
      <c r="L6" s="104">
        <v>2</v>
      </c>
      <c r="M6" s="104">
        <v>2</v>
      </c>
      <c r="N6" s="53">
        <f>SUM(B6:M6)</f>
        <v>24</v>
      </c>
    </row>
    <row r="7" spans="1:14" ht="13.5" thickBot="1">
      <c r="A7" s="84" t="s">
        <v>100</v>
      </c>
      <c r="B7" s="167">
        <v>2</v>
      </c>
      <c r="C7" s="167">
        <v>2</v>
      </c>
      <c r="D7" s="167">
        <v>2</v>
      </c>
      <c r="E7" s="167">
        <v>2</v>
      </c>
      <c r="F7" s="167">
        <v>2</v>
      </c>
      <c r="G7" s="167">
        <v>2</v>
      </c>
      <c r="H7" s="167">
        <v>2</v>
      </c>
      <c r="I7" s="167">
        <v>2</v>
      </c>
      <c r="J7" s="167">
        <v>2</v>
      </c>
      <c r="K7" s="167">
        <v>2</v>
      </c>
      <c r="L7" s="167">
        <v>2</v>
      </c>
      <c r="M7" s="167">
        <v>2</v>
      </c>
      <c r="N7" s="146">
        <f>SUM(B7:M7)</f>
        <v>24</v>
      </c>
    </row>
    <row r="8" spans="1:14" ht="13.5" thickBot="1">
      <c r="A8" s="166" t="s">
        <v>184</v>
      </c>
      <c r="B8" s="147">
        <f aca="true" t="shared" si="0" ref="B8:M8">SUM(B4:B7)</f>
        <v>14</v>
      </c>
      <c r="C8" s="147">
        <f t="shared" si="0"/>
        <v>19</v>
      </c>
      <c r="D8" s="147">
        <f t="shared" si="0"/>
        <v>19</v>
      </c>
      <c r="E8" s="147">
        <f t="shared" si="0"/>
        <v>19</v>
      </c>
      <c r="F8" s="147">
        <f t="shared" si="0"/>
        <v>19</v>
      </c>
      <c r="G8" s="147">
        <f t="shared" si="0"/>
        <v>19</v>
      </c>
      <c r="H8" s="147">
        <f t="shared" si="0"/>
        <v>19</v>
      </c>
      <c r="I8" s="147">
        <f t="shared" si="0"/>
        <v>14</v>
      </c>
      <c r="J8" s="147">
        <f t="shared" si="0"/>
        <v>14</v>
      </c>
      <c r="K8" s="147">
        <f t="shared" si="0"/>
        <v>14</v>
      </c>
      <c r="L8" s="147">
        <f t="shared" si="0"/>
        <v>19</v>
      </c>
      <c r="M8" s="147">
        <f t="shared" si="0"/>
        <v>19</v>
      </c>
      <c r="N8" s="147">
        <f>SUM(B8:M8)</f>
        <v>208</v>
      </c>
    </row>
    <row r="9" spans="3:14" ht="12.75">
      <c r="C9" s="148"/>
      <c r="D9" s="148"/>
      <c r="E9" s="148"/>
      <c r="F9" s="148"/>
      <c r="G9" s="148"/>
      <c r="H9" s="148"/>
      <c r="I9" s="148"/>
      <c r="J9" s="148"/>
      <c r="K9" s="148"/>
      <c r="L9" s="148"/>
      <c r="M9" s="148"/>
      <c r="N9" s="148"/>
    </row>
    <row r="10" spans="1:14" ht="12.75">
      <c r="A10" s="96" t="s">
        <v>219</v>
      </c>
      <c r="B10" s="54"/>
      <c r="C10" s="107" t="s">
        <v>167</v>
      </c>
      <c r="E10" s="55"/>
      <c r="F10" s="55"/>
      <c r="G10" s="55"/>
      <c r="H10" s="149"/>
      <c r="I10" s="149"/>
      <c r="J10" s="149"/>
      <c r="K10" s="149"/>
      <c r="L10" s="149"/>
      <c r="M10" s="149"/>
      <c r="N10" s="149"/>
    </row>
    <row r="11" spans="1:14" ht="12.75">
      <c r="A11" s="161" t="str">
        <f>A4</f>
        <v>Product/service 1</v>
      </c>
      <c r="B11" s="105">
        <v>12</v>
      </c>
      <c r="C11" s="150"/>
      <c r="D11" s="141"/>
      <c r="E11" s="141"/>
      <c r="F11" s="141"/>
      <c r="G11" s="141"/>
      <c r="H11" s="141"/>
      <c r="I11" s="141"/>
      <c r="J11" s="141"/>
      <c r="K11" s="141"/>
      <c r="L11" s="141"/>
      <c r="M11" s="141"/>
      <c r="N11" s="102"/>
    </row>
    <row r="12" spans="1:14" ht="12.75">
      <c r="A12" s="160" t="str">
        <f>A5</f>
        <v>Product/service 2</v>
      </c>
      <c r="B12" s="106">
        <v>9</v>
      </c>
      <c r="C12" s="141"/>
      <c r="D12" s="141"/>
      <c r="E12" s="141"/>
      <c r="F12" s="141"/>
      <c r="G12" s="141"/>
      <c r="H12" s="141"/>
      <c r="I12" s="141"/>
      <c r="J12" s="141"/>
      <c r="K12" s="141"/>
      <c r="L12" s="141"/>
      <c r="M12" s="141"/>
      <c r="N12" s="102"/>
    </row>
    <row r="13" spans="1:14" ht="12.75">
      <c r="A13" s="160" t="str">
        <f>A6</f>
        <v>Product/service 3</v>
      </c>
      <c r="B13" s="106">
        <v>66</v>
      </c>
      <c r="C13" s="148"/>
      <c r="H13" s="141"/>
      <c r="I13" s="141"/>
      <c r="J13" s="141"/>
      <c r="K13" s="141"/>
      <c r="L13" s="141"/>
      <c r="M13" s="141"/>
      <c r="N13" s="102"/>
    </row>
    <row r="14" spans="1:14" ht="12.75">
      <c r="A14" s="160" t="str">
        <f>A7</f>
        <v>Product/service 4</v>
      </c>
      <c r="B14" s="106">
        <v>400</v>
      </c>
      <c r="C14" s="103"/>
      <c r="D14" s="102"/>
      <c r="E14" s="102"/>
      <c r="F14" s="102"/>
      <c r="G14" s="102"/>
      <c r="H14" s="102"/>
      <c r="I14" s="102"/>
      <c r="J14" s="102"/>
      <c r="K14" s="102"/>
      <c r="L14" s="102"/>
      <c r="M14" s="102"/>
      <c r="N14" s="102"/>
    </row>
    <row r="15" spans="1:14" ht="12.75">
      <c r="A15" s="3"/>
      <c r="B15" s="151"/>
      <c r="C15" s="151"/>
      <c r="D15" s="102"/>
      <c r="E15" s="102"/>
      <c r="F15" s="102"/>
      <c r="G15" s="102"/>
      <c r="H15" s="102"/>
      <c r="I15" s="102"/>
      <c r="J15" s="102"/>
      <c r="K15" s="102"/>
      <c r="L15" s="102"/>
      <c r="M15" s="102"/>
      <c r="N15" s="102"/>
    </row>
    <row r="16" spans="1:14" ht="12.75">
      <c r="A16" s="96" t="s">
        <v>96</v>
      </c>
      <c r="B16" s="56" t="s">
        <v>110</v>
      </c>
      <c r="C16" s="11"/>
      <c r="D16" s="11"/>
      <c r="E16" s="11"/>
      <c r="F16" s="152"/>
      <c r="G16" s="152"/>
      <c r="H16" s="152"/>
      <c r="I16" s="152"/>
      <c r="J16" s="152"/>
      <c r="K16" s="152"/>
      <c r="L16" s="152"/>
      <c r="M16" s="152"/>
      <c r="N16" s="152"/>
    </row>
    <row r="17" spans="1:14" ht="12.75">
      <c r="A17" s="12" t="str">
        <f>A4</f>
        <v>Product/service 1</v>
      </c>
      <c r="B17" s="13">
        <f>SUM(B11*B4)</f>
        <v>60</v>
      </c>
      <c r="C17" s="13">
        <f>SUM(B11*C4)</f>
        <v>120</v>
      </c>
      <c r="D17" s="13">
        <f>SUM(B11*D4)</f>
        <v>120</v>
      </c>
      <c r="E17" s="13">
        <f>SUM(B11*E4)</f>
        <v>120</v>
      </c>
      <c r="F17" s="13">
        <f>SUM(B11*F4)</f>
        <v>120</v>
      </c>
      <c r="G17" s="13">
        <f>SUM(B11*G4)</f>
        <v>120</v>
      </c>
      <c r="H17" s="13">
        <f>SUM(B11*H4)</f>
        <v>120</v>
      </c>
      <c r="I17" s="13">
        <f>SUM(B11*I4)</f>
        <v>60</v>
      </c>
      <c r="J17" s="13">
        <f>SUM(B11*J4)</f>
        <v>60</v>
      </c>
      <c r="K17" s="13">
        <f>SUM(B11*K4)</f>
        <v>60</v>
      </c>
      <c r="L17" s="13">
        <f>SUM(B11*L4)</f>
        <v>120</v>
      </c>
      <c r="M17" s="13">
        <f>SUM(B11*M4)</f>
        <v>120</v>
      </c>
      <c r="N17" s="13">
        <f>SUM(B17:M17)</f>
        <v>1200</v>
      </c>
    </row>
    <row r="18" spans="1:14" ht="12.75">
      <c r="A18" s="12" t="str">
        <f>A5</f>
        <v>Product/service 2</v>
      </c>
      <c r="B18" s="13">
        <f>SUM(B12*B5)</f>
        <v>45</v>
      </c>
      <c r="C18" s="13">
        <f>SUM(B12*C5)</f>
        <v>45</v>
      </c>
      <c r="D18" s="13">
        <f>SUM(B12*D5)</f>
        <v>45</v>
      </c>
      <c r="E18" s="13">
        <f>SUM(B12*E5)</f>
        <v>45</v>
      </c>
      <c r="F18" s="13">
        <f>SUM(B12*F5)</f>
        <v>45</v>
      </c>
      <c r="G18" s="13">
        <f>SUM(B12*G5)</f>
        <v>45</v>
      </c>
      <c r="H18" s="13">
        <f>SUM(B12*H5)</f>
        <v>45</v>
      </c>
      <c r="I18" s="13">
        <f>SUM(B12*I5)</f>
        <v>45</v>
      </c>
      <c r="J18" s="13">
        <f>SUM(B12*J5)</f>
        <v>45</v>
      </c>
      <c r="K18" s="13">
        <f>SUM(B12*K5)</f>
        <v>45</v>
      </c>
      <c r="L18" s="13">
        <f>SUM(B12*L5)</f>
        <v>45</v>
      </c>
      <c r="M18" s="13">
        <f>SUM(B12*M5)</f>
        <v>45</v>
      </c>
      <c r="N18" s="13">
        <f>SUM(B18:M18)</f>
        <v>540</v>
      </c>
    </row>
    <row r="19" spans="1:14" ht="12.75">
      <c r="A19" s="12" t="str">
        <f>A6</f>
        <v>Product/service 3</v>
      </c>
      <c r="B19" s="13">
        <f>SUM(B13*B6)</f>
        <v>132</v>
      </c>
      <c r="C19" s="13">
        <f>SUM(B13*C6)</f>
        <v>132</v>
      </c>
      <c r="D19" s="13">
        <f>SUM(B13*D6)</f>
        <v>132</v>
      </c>
      <c r="E19" s="13">
        <f>SUM(B13*E6)</f>
        <v>132</v>
      </c>
      <c r="F19" s="13">
        <f>SUM(B13*F6)</f>
        <v>132</v>
      </c>
      <c r="G19" s="13">
        <f>SUM(B13*G6)</f>
        <v>132</v>
      </c>
      <c r="H19" s="13">
        <f>SUM(B13*H6)</f>
        <v>132</v>
      </c>
      <c r="I19" s="13">
        <f>SUM(B13*I6)</f>
        <v>132</v>
      </c>
      <c r="J19" s="13">
        <f>SUM(B13*J6)</f>
        <v>132</v>
      </c>
      <c r="K19" s="13">
        <f>SUM(B13*K6)</f>
        <v>132</v>
      </c>
      <c r="L19" s="13">
        <f>SUM(B13*L6)</f>
        <v>132</v>
      </c>
      <c r="M19" s="13">
        <f>SUM(B13*M6)</f>
        <v>132</v>
      </c>
      <c r="N19" s="13">
        <f>SUM(B19:M19)</f>
        <v>1584</v>
      </c>
    </row>
    <row r="20" spans="1:14" ht="13.5" thickBot="1">
      <c r="A20" s="14" t="str">
        <f>A7</f>
        <v>Product/service 4</v>
      </c>
      <c r="B20" s="153">
        <f>SUM(B14*B7)</f>
        <v>800</v>
      </c>
      <c r="C20" s="153">
        <f>SUM(B14*C7)</f>
        <v>800</v>
      </c>
      <c r="D20" s="153">
        <f>SUM(B14*D7)</f>
        <v>800</v>
      </c>
      <c r="E20" s="153">
        <f>SUM(B14*E7)</f>
        <v>800</v>
      </c>
      <c r="F20" s="153">
        <f>SUM(B14*F7)</f>
        <v>800</v>
      </c>
      <c r="G20" s="153">
        <f>SUM(B14*G7)</f>
        <v>800</v>
      </c>
      <c r="H20" s="153">
        <f>SUM(B14*H7)</f>
        <v>800</v>
      </c>
      <c r="I20" s="153">
        <f>SUM(B14*I7)</f>
        <v>800</v>
      </c>
      <c r="J20" s="153">
        <f>SUM(B14*J7)</f>
        <v>800</v>
      </c>
      <c r="K20" s="153">
        <f>SUM(B14*K7)</f>
        <v>800</v>
      </c>
      <c r="L20" s="153">
        <f>SUM(B14*L7)</f>
        <v>800</v>
      </c>
      <c r="M20" s="153">
        <f>SUM(B14*M7)</f>
        <v>800</v>
      </c>
      <c r="N20" s="153">
        <f>SUM(B20:M20)</f>
        <v>9600</v>
      </c>
    </row>
    <row r="21" spans="1:14" ht="13.5" thickBot="1">
      <c r="A21" s="166" t="s">
        <v>218</v>
      </c>
      <c r="B21" s="162">
        <f aca="true" t="shared" si="1" ref="B21:N21">SUM(B17:B20)</f>
        <v>1037</v>
      </c>
      <c r="C21" s="162">
        <f t="shared" si="1"/>
        <v>1097</v>
      </c>
      <c r="D21" s="162">
        <f t="shared" si="1"/>
        <v>1097</v>
      </c>
      <c r="E21" s="162">
        <f t="shared" si="1"/>
        <v>1097</v>
      </c>
      <c r="F21" s="162">
        <f t="shared" si="1"/>
        <v>1097</v>
      </c>
      <c r="G21" s="162">
        <f t="shared" si="1"/>
        <v>1097</v>
      </c>
      <c r="H21" s="162">
        <f t="shared" si="1"/>
        <v>1097</v>
      </c>
      <c r="I21" s="162">
        <f t="shared" si="1"/>
        <v>1037</v>
      </c>
      <c r="J21" s="162">
        <f t="shared" si="1"/>
        <v>1037</v>
      </c>
      <c r="K21" s="162">
        <f t="shared" si="1"/>
        <v>1037</v>
      </c>
      <c r="L21" s="162">
        <f t="shared" si="1"/>
        <v>1097</v>
      </c>
      <c r="M21" s="162">
        <f t="shared" si="1"/>
        <v>1097</v>
      </c>
      <c r="N21" s="162">
        <f t="shared" si="1"/>
        <v>12924</v>
      </c>
    </row>
    <row r="22" spans="2:14" ht="12.75">
      <c r="B22" s="154"/>
      <c r="C22" s="154"/>
      <c r="D22" s="154"/>
      <c r="E22" s="154"/>
      <c r="F22" s="154"/>
      <c r="G22" s="154"/>
      <c r="H22" s="154"/>
      <c r="I22" s="154"/>
      <c r="J22" s="154"/>
      <c r="K22" s="154"/>
      <c r="L22" s="154"/>
      <c r="M22" s="154"/>
      <c r="N22" s="154"/>
    </row>
    <row r="23" spans="1:14" ht="12.75">
      <c r="A23" s="96" t="s">
        <v>185</v>
      </c>
      <c r="B23" s="155"/>
      <c r="C23" s="156"/>
      <c r="D23" s="57"/>
      <c r="E23" s="57"/>
      <c r="F23" s="57"/>
      <c r="G23" s="57"/>
      <c r="H23" s="57"/>
      <c r="I23" s="57"/>
      <c r="J23" s="57"/>
      <c r="K23" s="57"/>
      <c r="L23" s="154"/>
      <c r="M23" s="154"/>
      <c r="N23" s="154"/>
    </row>
    <row r="24" spans="1:14" ht="12.75">
      <c r="A24" s="12" t="str">
        <f>A4</f>
        <v>Product/service 1</v>
      </c>
      <c r="B24" s="144">
        <v>6</v>
      </c>
      <c r="C24" s="157" t="s">
        <v>233</v>
      </c>
      <c r="D24" s="154"/>
      <c r="E24" s="154"/>
      <c r="F24" s="154"/>
      <c r="G24" s="154"/>
      <c r="H24" s="154"/>
      <c r="I24" s="154"/>
      <c r="J24" s="154"/>
      <c r="K24" s="154"/>
      <c r="L24" s="154"/>
      <c r="M24" s="154"/>
      <c r="N24" s="154"/>
    </row>
    <row r="25" spans="1:14" ht="12.75">
      <c r="A25" s="12" t="str">
        <f>A5</f>
        <v>Product/service 2</v>
      </c>
      <c r="B25" s="144">
        <v>4</v>
      </c>
      <c r="C25" s="157"/>
      <c r="D25" s="154"/>
      <c r="E25" s="154"/>
      <c r="F25" s="154"/>
      <c r="G25" s="154"/>
      <c r="H25" s="154"/>
      <c r="I25" s="154"/>
      <c r="J25" s="154"/>
      <c r="K25" s="154"/>
      <c r="L25" s="154"/>
      <c r="M25" s="154"/>
      <c r="N25" s="154"/>
    </row>
    <row r="26" spans="1:14" ht="12.75">
      <c r="A26" s="12" t="str">
        <f>A6</f>
        <v>Product/service 3</v>
      </c>
      <c r="B26" s="144">
        <v>33</v>
      </c>
      <c r="C26" s="157" t="s">
        <v>112</v>
      </c>
      <c r="D26" s="141"/>
      <c r="E26" s="141"/>
      <c r="F26" s="141"/>
      <c r="G26" s="141"/>
      <c r="H26" s="154"/>
      <c r="I26" s="154"/>
      <c r="J26" s="154"/>
      <c r="K26" s="154"/>
      <c r="L26" s="154"/>
      <c r="M26" s="154"/>
      <c r="N26" s="154"/>
    </row>
    <row r="27" spans="1:14" ht="12.75">
      <c r="A27" s="12" t="str">
        <f>A7</f>
        <v>Product/service 4</v>
      </c>
      <c r="B27" s="105">
        <v>200</v>
      </c>
      <c r="C27" s="150"/>
      <c r="D27" s="141"/>
      <c r="E27" s="141"/>
      <c r="F27" s="141"/>
      <c r="G27" s="141"/>
      <c r="H27" s="141"/>
      <c r="I27" s="141"/>
      <c r="J27" s="141"/>
      <c r="K27" s="141"/>
      <c r="L27" s="141"/>
      <c r="M27" s="141"/>
      <c r="N27" s="154"/>
    </row>
    <row r="28" spans="2:14" ht="12.75">
      <c r="B28" s="154"/>
      <c r="C28" s="154"/>
      <c r="D28" s="157"/>
      <c r="E28" s="157"/>
      <c r="F28" s="157"/>
      <c r="G28" s="157"/>
      <c r="H28" s="157"/>
      <c r="I28" s="157"/>
      <c r="J28" s="157"/>
      <c r="K28" s="157"/>
      <c r="L28" s="157"/>
      <c r="M28" s="157"/>
      <c r="N28" s="157"/>
    </row>
    <row r="29" spans="1:14" ht="12.75">
      <c r="A29" s="96" t="s">
        <v>88</v>
      </c>
      <c r="B29" s="56" t="s">
        <v>111</v>
      </c>
      <c r="C29" s="11"/>
      <c r="D29" s="11"/>
      <c r="E29" s="11"/>
      <c r="F29" s="158"/>
      <c r="G29" s="158"/>
      <c r="H29" s="158"/>
      <c r="I29" s="158"/>
      <c r="J29" s="158"/>
      <c r="K29" s="158"/>
      <c r="L29" s="158"/>
      <c r="M29" s="158"/>
      <c r="N29" s="158"/>
    </row>
    <row r="30" spans="1:14" ht="12.75">
      <c r="A30" s="12" t="str">
        <f>A4</f>
        <v>Product/service 1</v>
      </c>
      <c r="B30" s="13">
        <f>SUM(B4*B24)</f>
        <v>30</v>
      </c>
      <c r="C30" s="13">
        <f>SUM(C4*B24)</f>
        <v>60</v>
      </c>
      <c r="D30" s="13">
        <f>SUM(D4*B24)</f>
        <v>60</v>
      </c>
      <c r="E30" s="13">
        <f>SUM(E4*B24)</f>
        <v>60</v>
      </c>
      <c r="F30" s="13">
        <f>SUM(F4*B24)</f>
        <v>60</v>
      </c>
      <c r="G30" s="13">
        <f>SUM(G4*B24)</f>
        <v>60</v>
      </c>
      <c r="H30" s="13">
        <f>SUM(H4*B24)</f>
        <v>60</v>
      </c>
      <c r="I30" s="13">
        <f>SUM(I4*B24)</f>
        <v>30</v>
      </c>
      <c r="J30" s="13">
        <f>SUM(J4*B24)</f>
        <v>30</v>
      </c>
      <c r="K30" s="13">
        <f>SUM(K4*B24)</f>
        <v>30</v>
      </c>
      <c r="L30" s="13">
        <f>SUM(L4*B24)</f>
        <v>60</v>
      </c>
      <c r="M30" s="13">
        <f>SUM(M4*B24)</f>
        <v>60</v>
      </c>
      <c r="N30" s="52">
        <f>SUM(B30:M30)</f>
        <v>600</v>
      </c>
    </row>
    <row r="31" spans="1:14" ht="12.75">
      <c r="A31" s="12" t="str">
        <f>A5</f>
        <v>Product/service 2</v>
      </c>
      <c r="B31" s="13">
        <f>SUM(B5*B25)</f>
        <v>20</v>
      </c>
      <c r="C31" s="13">
        <f>SUM(C5*B25)</f>
        <v>20</v>
      </c>
      <c r="D31" s="13">
        <f>SUM(D5*B25)</f>
        <v>20</v>
      </c>
      <c r="E31" s="13">
        <f>SUM(E5*B25)</f>
        <v>20</v>
      </c>
      <c r="F31" s="13">
        <f>SUM(F5*B25)</f>
        <v>20</v>
      </c>
      <c r="G31" s="13">
        <f>SUM(G5*B25)</f>
        <v>20</v>
      </c>
      <c r="H31" s="13">
        <f>SUM(H5*B25)</f>
        <v>20</v>
      </c>
      <c r="I31" s="13">
        <f>SUM(I5*B25)</f>
        <v>20</v>
      </c>
      <c r="J31" s="13">
        <f>SUM(J5*B25)</f>
        <v>20</v>
      </c>
      <c r="K31" s="13">
        <f>SUM(K5*B25)</f>
        <v>20</v>
      </c>
      <c r="L31" s="13">
        <f>SUM(L5*B25)</f>
        <v>20</v>
      </c>
      <c r="M31" s="13">
        <f>SUM(M5*B25)</f>
        <v>20</v>
      </c>
      <c r="N31" s="52">
        <f>SUM(B31:M31)</f>
        <v>240</v>
      </c>
    </row>
    <row r="32" spans="1:14" ht="12.75">
      <c r="A32" s="12" t="str">
        <f>A6</f>
        <v>Product/service 3</v>
      </c>
      <c r="B32" s="13">
        <f>SUM(B6*B26)</f>
        <v>66</v>
      </c>
      <c r="C32" s="13">
        <f>SUM(C6*B26)</f>
        <v>66</v>
      </c>
      <c r="D32" s="13">
        <f>SUM(D6*B26)</f>
        <v>66</v>
      </c>
      <c r="E32" s="13">
        <f>SUM(E6*B26)</f>
        <v>66</v>
      </c>
      <c r="F32" s="13">
        <f>SUM(F6*B26)</f>
        <v>66</v>
      </c>
      <c r="G32" s="13">
        <f>SUM(G6*B26)</f>
        <v>66</v>
      </c>
      <c r="H32" s="13">
        <f>SUM(H6*B26)</f>
        <v>66</v>
      </c>
      <c r="I32" s="13">
        <f>SUM(I6*B26)</f>
        <v>66</v>
      </c>
      <c r="J32" s="13">
        <f>SUM(J6*B26)</f>
        <v>66</v>
      </c>
      <c r="K32" s="13">
        <f>SUM(K6*B26)</f>
        <v>66</v>
      </c>
      <c r="L32" s="13">
        <f>SUM(L6*B26)</f>
        <v>66</v>
      </c>
      <c r="M32" s="13">
        <f>SUM(M6*B26)</f>
        <v>66</v>
      </c>
      <c r="N32" s="52">
        <f>SUM(B32:M32)</f>
        <v>792</v>
      </c>
    </row>
    <row r="33" spans="1:14" ht="13.5" thickBot="1">
      <c r="A33" s="14" t="str">
        <f>A7</f>
        <v>Product/service 4</v>
      </c>
      <c r="B33" s="153">
        <f>SUM(B7*B27)</f>
        <v>400</v>
      </c>
      <c r="C33" s="153">
        <f>SUM(C7*B27)</f>
        <v>400</v>
      </c>
      <c r="D33" s="153">
        <f>SUM(D7*B27)</f>
        <v>400</v>
      </c>
      <c r="E33" s="153">
        <f>SUM(E7*B27)</f>
        <v>400</v>
      </c>
      <c r="F33" s="153">
        <f>SUM(F7*B27)</f>
        <v>400</v>
      </c>
      <c r="G33" s="153">
        <f>SUM(G7*B27)</f>
        <v>400</v>
      </c>
      <c r="H33" s="153">
        <f>SUM(H7*B27)</f>
        <v>400</v>
      </c>
      <c r="I33" s="153">
        <f>SUM(I7*B27)</f>
        <v>400</v>
      </c>
      <c r="J33" s="153">
        <f>SUM(J7*B27)</f>
        <v>400</v>
      </c>
      <c r="K33" s="153">
        <f>SUM(K7*B27)</f>
        <v>400</v>
      </c>
      <c r="L33" s="153">
        <f>SUM(L7*B27)</f>
        <v>400</v>
      </c>
      <c r="M33" s="153">
        <f>SUM(M7*B27)</f>
        <v>400</v>
      </c>
      <c r="N33" s="159">
        <f>SUM(B33:M33)</f>
        <v>4800</v>
      </c>
    </row>
    <row r="34" spans="1:14" ht="13.5" customHeight="1" thickBot="1">
      <c r="A34" s="165" t="s">
        <v>217</v>
      </c>
      <c r="B34" s="162">
        <f aca="true" t="shared" si="2" ref="B34:N34">SUM(B30:B33)</f>
        <v>516</v>
      </c>
      <c r="C34" s="162">
        <f t="shared" si="2"/>
        <v>546</v>
      </c>
      <c r="D34" s="162">
        <f t="shared" si="2"/>
        <v>546</v>
      </c>
      <c r="E34" s="162">
        <f t="shared" si="2"/>
        <v>546</v>
      </c>
      <c r="F34" s="162">
        <f t="shared" si="2"/>
        <v>546</v>
      </c>
      <c r="G34" s="162">
        <f t="shared" si="2"/>
        <v>546</v>
      </c>
      <c r="H34" s="162">
        <f t="shared" si="2"/>
        <v>546</v>
      </c>
      <c r="I34" s="162">
        <f t="shared" si="2"/>
        <v>516</v>
      </c>
      <c r="J34" s="162">
        <f t="shared" si="2"/>
        <v>516</v>
      </c>
      <c r="K34" s="162">
        <f t="shared" si="2"/>
        <v>516</v>
      </c>
      <c r="L34" s="162">
        <f t="shared" si="2"/>
        <v>546</v>
      </c>
      <c r="M34" s="162">
        <f t="shared" si="2"/>
        <v>546</v>
      </c>
      <c r="N34" s="162">
        <f t="shared" si="2"/>
        <v>6432</v>
      </c>
    </row>
    <row r="35" spans="2:14" ht="12.75">
      <c r="B35" s="57" t="s">
        <v>70</v>
      </c>
      <c r="C35" s="57"/>
      <c r="D35" s="57"/>
      <c r="E35" s="57"/>
      <c r="F35" s="57"/>
      <c r="G35" s="57"/>
      <c r="H35" s="57"/>
      <c r="I35" s="57"/>
      <c r="J35" s="57"/>
      <c r="K35" s="57"/>
      <c r="L35" s="57"/>
      <c r="M35" s="57"/>
      <c r="N35" s="57"/>
    </row>
    <row r="36" spans="1:14" ht="12.75">
      <c r="A36" s="18" t="s">
        <v>105</v>
      </c>
      <c r="B36" s="13">
        <f aca="true" t="shared" si="3" ref="B36:N36">SUM(B21-B34)</f>
        <v>521</v>
      </c>
      <c r="C36" s="13">
        <f t="shared" si="3"/>
        <v>551</v>
      </c>
      <c r="D36" s="13">
        <f t="shared" si="3"/>
        <v>551</v>
      </c>
      <c r="E36" s="13">
        <f t="shared" si="3"/>
        <v>551</v>
      </c>
      <c r="F36" s="13">
        <f t="shared" si="3"/>
        <v>551</v>
      </c>
      <c r="G36" s="13">
        <f t="shared" si="3"/>
        <v>551</v>
      </c>
      <c r="H36" s="13">
        <f t="shared" si="3"/>
        <v>551</v>
      </c>
      <c r="I36" s="13">
        <f t="shared" si="3"/>
        <v>521</v>
      </c>
      <c r="J36" s="13">
        <f t="shared" si="3"/>
        <v>521</v>
      </c>
      <c r="K36" s="13">
        <f t="shared" si="3"/>
        <v>521</v>
      </c>
      <c r="L36" s="13">
        <f t="shared" si="3"/>
        <v>551</v>
      </c>
      <c r="M36" s="13">
        <f t="shared" si="3"/>
        <v>551</v>
      </c>
      <c r="N36" s="13">
        <f t="shared" si="3"/>
        <v>6492</v>
      </c>
    </row>
    <row r="38" spans="1:8" ht="12.75">
      <c r="A38" s="58" t="s">
        <v>89</v>
      </c>
      <c r="B38" s="48"/>
      <c r="C38" s="48"/>
      <c r="D38" s="151" t="s">
        <v>0</v>
      </c>
      <c r="E38" s="48"/>
      <c r="F38" s="48"/>
      <c r="G38" s="47"/>
      <c r="H38" s="47"/>
    </row>
    <row r="39" spans="1:14" ht="12.75">
      <c r="A39" s="49" t="s">
        <v>3</v>
      </c>
      <c r="B39" s="49"/>
      <c r="C39" s="49"/>
      <c r="D39" s="49"/>
      <c r="E39" s="49"/>
      <c r="F39" s="49"/>
      <c r="G39" s="47"/>
      <c r="H39" s="47"/>
      <c r="I39" s="2"/>
      <c r="J39" s="2"/>
      <c r="K39" s="2"/>
      <c r="L39" s="2"/>
      <c r="M39" s="2"/>
      <c r="N39" s="2"/>
    </row>
    <row r="40" spans="1:8" ht="12.75">
      <c r="A40" s="163" t="s">
        <v>90</v>
      </c>
      <c r="B40" s="47"/>
      <c r="C40" s="47"/>
      <c r="D40" s="47"/>
      <c r="E40" s="47"/>
      <c r="F40" s="47"/>
      <c r="G40" s="148" t="s">
        <v>193</v>
      </c>
      <c r="H40" s="47"/>
    </row>
    <row r="41" spans="1:8" ht="12.75">
      <c r="A41" s="49" t="s">
        <v>87</v>
      </c>
      <c r="B41" s="49"/>
      <c r="C41" s="49"/>
      <c r="D41" s="49"/>
      <c r="E41" s="49"/>
      <c r="F41" s="49"/>
      <c r="G41" s="47"/>
      <c r="H41" s="47"/>
    </row>
    <row r="42" spans="1:8" ht="12.75">
      <c r="A42" s="164" t="s">
        <v>97</v>
      </c>
      <c r="B42" s="50"/>
      <c r="C42" s="50"/>
      <c r="D42" s="50"/>
      <c r="E42" s="50"/>
      <c r="F42" s="50"/>
      <c r="G42" s="47"/>
      <c r="H42" s="47"/>
    </row>
    <row r="43" spans="1:8" ht="12.75">
      <c r="A43" s="49" t="s">
        <v>33</v>
      </c>
      <c r="B43" s="49"/>
      <c r="C43" s="49"/>
      <c r="D43" s="49"/>
      <c r="E43" s="49"/>
      <c r="F43" s="49"/>
      <c r="G43" s="47"/>
      <c r="H43" s="47"/>
    </row>
    <row r="44" spans="1:8" ht="12.75">
      <c r="A44" s="163" t="s">
        <v>103</v>
      </c>
      <c r="B44" s="47"/>
      <c r="C44" s="47"/>
      <c r="D44" s="47"/>
      <c r="E44" s="47"/>
      <c r="F44" s="47"/>
      <c r="G44" s="47"/>
      <c r="H44" s="47"/>
    </row>
    <row r="45" spans="1:8" ht="12.75">
      <c r="A45" s="49" t="s">
        <v>230</v>
      </c>
      <c r="B45" s="49"/>
      <c r="C45" s="49"/>
      <c r="D45" s="49"/>
      <c r="E45" s="49"/>
      <c r="F45" s="49"/>
      <c r="G45" s="47"/>
      <c r="H45" s="47"/>
    </row>
    <row r="46" spans="1:7" ht="12.75">
      <c r="A46" s="163" t="s">
        <v>104</v>
      </c>
      <c r="B46" s="2"/>
      <c r="C46" s="2"/>
      <c r="D46" s="2"/>
      <c r="E46" s="2"/>
      <c r="F46" s="2"/>
      <c r="G46" s="2"/>
    </row>
    <row r="47" spans="1:7" ht="12.75">
      <c r="A47" s="47" t="s">
        <v>231</v>
      </c>
      <c r="B47" s="2"/>
      <c r="C47" s="2"/>
      <c r="D47" s="2"/>
      <c r="E47" s="2"/>
      <c r="F47" s="2"/>
      <c r="G47" s="2"/>
    </row>
    <row r="48" spans="1:7" ht="12.75">
      <c r="A48" s="163" t="s">
        <v>99</v>
      </c>
      <c r="B48" s="2"/>
      <c r="C48" s="2"/>
      <c r="D48" s="2"/>
      <c r="E48" s="2"/>
      <c r="F48" s="2"/>
      <c r="G48" s="2"/>
    </row>
    <row r="49" spans="4:7" ht="12.75">
      <c r="D49" s="2"/>
      <c r="E49" s="2"/>
      <c r="F49" s="2"/>
      <c r="G49" s="2"/>
    </row>
    <row r="50" spans="4:7" ht="4.5" customHeight="1">
      <c r="D50" s="2"/>
      <c r="E50" s="2"/>
      <c r="F50" s="2"/>
      <c r="G50" s="2"/>
    </row>
    <row r="52" ht="4.5" customHeight="1"/>
    <row r="54" ht="4.5" customHeight="1"/>
    <row r="56" ht="3.75" customHeight="1"/>
  </sheetData>
  <sheetProtection/>
  <printOptions horizontalCentered="1" verticalCentered="1"/>
  <pageMargins left="0.55" right="0.55" top="0.42" bottom="0.5" header="0.24" footer="0.17"/>
  <pageSetup fitToHeight="1" fitToWidth="1" horizontalDpi="600" verticalDpi="600" orientation="landscape" scale="85"/>
  <headerFooter alignWithMargins="0">
    <oddFooter>&amp;CCreated by the Sitka Business Resource Center at Sitka Works!</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D99"/>
  <sheetViews>
    <sheetView showZeros="0" zoomScalePageLayoutView="0" workbookViewId="0" topLeftCell="A1">
      <selection activeCell="D20" sqref="D20"/>
    </sheetView>
  </sheetViews>
  <sheetFormatPr defaultColWidth="8.8515625" defaultRowHeight="12.75"/>
  <cols>
    <col min="1" max="1" width="21.421875" style="0" customWidth="1"/>
    <col min="2" max="2" width="9.28125" style="0" customWidth="1"/>
    <col min="3" max="13" width="8.140625" style="0" customWidth="1"/>
    <col min="14" max="14" width="9.00390625" style="0" customWidth="1"/>
  </cols>
  <sheetData>
    <row r="1" spans="1:14" ht="16.5" thickBot="1">
      <c r="A1" s="8" t="s">
        <v>39</v>
      </c>
      <c r="B1" s="7"/>
      <c r="C1" s="7"/>
      <c r="D1" s="7"/>
      <c r="E1" s="26"/>
      <c r="F1" s="7"/>
      <c r="G1" s="7"/>
      <c r="H1" s="7"/>
      <c r="I1" s="7"/>
      <c r="J1" s="7"/>
      <c r="K1" s="7"/>
      <c r="L1" s="9" t="s">
        <v>182</v>
      </c>
      <c r="M1" s="26">
        <v>2008</v>
      </c>
      <c r="N1" s="7"/>
    </row>
    <row r="2" ht="12.75">
      <c r="B2" s="107" t="s">
        <v>167</v>
      </c>
    </row>
    <row r="3" spans="1:14" ht="25.5" customHeight="1">
      <c r="A3" s="23" t="s">
        <v>216</v>
      </c>
      <c r="B3" s="24" t="s">
        <v>232</v>
      </c>
      <c r="C3" s="24" t="s">
        <v>102</v>
      </c>
      <c r="D3" s="24" t="s">
        <v>221</v>
      </c>
      <c r="E3" s="24" t="s">
        <v>222</v>
      </c>
      <c r="F3" s="24" t="s">
        <v>129</v>
      </c>
      <c r="G3" s="24" t="s">
        <v>223</v>
      </c>
      <c r="H3" s="24" t="s">
        <v>224</v>
      </c>
      <c r="I3" s="24" t="s">
        <v>225</v>
      </c>
      <c r="J3" s="24" t="s">
        <v>226</v>
      </c>
      <c r="K3" s="24" t="s">
        <v>227</v>
      </c>
      <c r="L3" s="24" t="s">
        <v>228</v>
      </c>
      <c r="M3" s="24" t="s">
        <v>229</v>
      </c>
      <c r="N3" s="25" t="s">
        <v>117</v>
      </c>
    </row>
    <row r="4" spans="1:14" ht="25.5" customHeight="1">
      <c r="A4" s="39" t="s">
        <v>92</v>
      </c>
      <c r="B4" s="239">
        <f>'Sales Forecast'!B21</f>
        <v>1037</v>
      </c>
      <c r="C4" s="239">
        <f>'Sales Forecast'!C21</f>
        <v>1097</v>
      </c>
      <c r="D4" s="239">
        <f>'Sales Forecast'!D21</f>
        <v>1097</v>
      </c>
      <c r="E4" s="239">
        <f>'Sales Forecast'!E21</f>
        <v>1097</v>
      </c>
      <c r="F4" s="239">
        <f>'Sales Forecast'!F21</f>
        <v>1097</v>
      </c>
      <c r="G4" s="239">
        <f>'Sales Forecast'!G21</f>
        <v>1097</v>
      </c>
      <c r="H4" s="239">
        <f>'Sales Forecast'!H21</f>
        <v>1097</v>
      </c>
      <c r="I4" s="239">
        <f>'Sales Forecast'!I21</f>
        <v>1037</v>
      </c>
      <c r="J4" s="239">
        <f>'Sales Forecast'!J21</f>
        <v>1037</v>
      </c>
      <c r="K4" s="239">
        <f>'Sales Forecast'!K21</f>
        <v>1037</v>
      </c>
      <c r="L4" s="239">
        <f>'Sales Forecast'!L21</f>
        <v>1097</v>
      </c>
      <c r="M4" s="239">
        <f>'Sales Forecast'!M21</f>
        <v>1097</v>
      </c>
      <c r="N4" s="239">
        <f>'Sales Forecast'!N21</f>
        <v>12924</v>
      </c>
    </row>
    <row r="5" spans="1:14" ht="15.75" customHeight="1">
      <c r="A5" s="40" t="s">
        <v>118</v>
      </c>
      <c r="B5" s="239">
        <f>'Sales Forecast'!B34</f>
        <v>516</v>
      </c>
      <c r="C5" s="239">
        <f>'Sales Forecast'!C34</f>
        <v>546</v>
      </c>
      <c r="D5" s="239">
        <f>'Sales Forecast'!D34</f>
        <v>546</v>
      </c>
      <c r="E5" s="239">
        <f>'Sales Forecast'!E34</f>
        <v>546</v>
      </c>
      <c r="F5" s="239">
        <f>'Sales Forecast'!F34</f>
        <v>546</v>
      </c>
      <c r="G5" s="239">
        <f>'Sales Forecast'!G34</f>
        <v>546</v>
      </c>
      <c r="H5" s="239">
        <f>'Sales Forecast'!H34</f>
        <v>546</v>
      </c>
      <c r="I5" s="239">
        <f>'Sales Forecast'!I34</f>
        <v>516</v>
      </c>
      <c r="J5" s="239">
        <f>'Sales Forecast'!J34</f>
        <v>516</v>
      </c>
      <c r="K5" s="239">
        <f>'Sales Forecast'!K34</f>
        <v>516</v>
      </c>
      <c r="L5" s="239">
        <f>'Sales Forecast'!L34</f>
        <v>546</v>
      </c>
      <c r="M5" s="239">
        <f>'Sales Forecast'!M34</f>
        <v>546</v>
      </c>
      <c r="N5" s="239">
        <f>'Sales Forecast'!N34</f>
        <v>6432</v>
      </c>
    </row>
    <row r="6" spans="1:14" ht="15.75" customHeight="1">
      <c r="A6" s="41" t="s">
        <v>119</v>
      </c>
      <c r="B6" s="240">
        <f aca="true" t="shared" si="0" ref="B6:N6">SUM(B4-B5)</f>
        <v>521</v>
      </c>
      <c r="C6" s="241">
        <f t="shared" si="0"/>
        <v>551</v>
      </c>
      <c r="D6" s="240">
        <f t="shared" si="0"/>
        <v>551</v>
      </c>
      <c r="E6" s="240">
        <f t="shared" si="0"/>
        <v>551</v>
      </c>
      <c r="F6" s="240">
        <f t="shared" si="0"/>
        <v>551</v>
      </c>
      <c r="G6" s="240">
        <f t="shared" si="0"/>
        <v>551</v>
      </c>
      <c r="H6" s="240">
        <f t="shared" si="0"/>
        <v>551</v>
      </c>
      <c r="I6" s="240">
        <f t="shared" si="0"/>
        <v>521</v>
      </c>
      <c r="J6" s="240">
        <f t="shared" si="0"/>
        <v>521</v>
      </c>
      <c r="K6" s="241">
        <f t="shared" si="0"/>
        <v>521</v>
      </c>
      <c r="L6" s="240">
        <f t="shared" si="0"/>
        <v>551</v>
      </c>
      <c r="M6" s="242">
        <f t="shared" si="0"/>
        <v>551</v>
      </c>
      <c r="N6" s="240">
        <f t="shared" si="0"/>
        <v>6492</v>
      </c>
    </row>
    <row r="7" spans="1:14" ht="15.75" customHeight="1">
      <c r="A7" s="39"/>
      <c r="B7" s="272" t="s">
        <v>8</v>
      </c>
      <c r="C7" s="273"/>
      <c r="D7" s="274"/>
      <c r="E7" s="273"/>
      <c r="F7" s="273"/>
      <c r="G7" s="273"/>
      <c r="H7" s="243"/>
      <c r="I7" s="243"/>
      <c r="J7" s="243"/>
      <c r="K7" s="243"/>
      <c r="L7" s="244"/>
      <c r="M7" s="243"/>
      <c r="N7" s="245"/>
    </row>
    <row r="8" spans="1:14" ht="15.75" customHeight="1">
      <c r="A8" s="61" t="s">
        <v>93</v>
      </c>
      <c r="B8" s="246"/>
      <c r="C8" s="246"/>
      <c r="D8" s="247"/>
      <c r="E8" s="246"/>
      <c r="F8" s="246"/>
      <c r="G8" s="246"/>
      <c r="H8" s="246"/>
      <c r="I8" s="246"/>
      <c r="J8" s="246"/>
      <c r="K8" s="246"/>
      <c r="L8" s="248"/>
      <c r="M8" s="246"/>
      <c r="N8" s="249"/>
    </row>
    <row r="9" spans="1:14" ht="15.75" customHeight="1">
      <c r="A9" s="62" t="s">
        <v>157</v>
      </c>
      <c r="B9" s="250"/>
      <c r="C9" s="250"/>
      <c r="D9" s="250"/>
      <c r="E9" s="250"/>
      <c r="F9" s="250">
        <v>300</v>
      </c>
      <c r="G9" s="250">
        <v>300</v>
      </c>
      <c r="H9" s="250">
        <v>400</v>
      </c>
      <c r="I9" s="250">
        <v>300</v>
      </c>
      <c r="J9" s="250">
        <v>250</v>
      </c>
      <c r="K9" s="251"/>
      <c r="L9" s="250"/>
      <c r="M9" s="252"/>
      <c r="N9" s="253">
        <f>SUM(B9:M9)</f>
        <v>1550</v>
      </c>
    </row>
    <row r="10" spans="1:14" ht="15.75" customHeight="1">
      <c r="A10" s="40" t="s">
        <v>120</v>
      </c>
      <c r="B10" s="210">
        <v>0</v>
      </c>
      <c r="C10" s="254">
        <v>0</v>
      </c>
      <c r="D10" s="210">
        <v>0</v>
      </c>
      <c r="E10" s="210">
        <v>0</v>
      </c>
      <c r="F10" s="210">
        <v>0</v>
      </c>
      <c r="G10" s="210">
        <v>0</v>
      </c>
      <c r="H10" s="210">
        <v>0</v>
      </c>
      <c r="I10" s="210">
        <v>0</v>
      </c>
      <c r="J10" s="210">
        <v>0</v>
      </c>
      <c r="K10" s="254">
        <v>0</v>
      </c>
      <c r="L10" s="210">
        <v>0</v>
      </c>
      <c r="M10" s="255">
        <v>0</v>
      </c>
      <c r="N10" s="239">
        <f>SUM(B10:M10)</f>
        <v>0</v>
      </c>
    </row>
    <row r="11" spans="1:14" ht="15.75" customHeight="1">
      <c r="A11" s="40" t="s">
        <v>147</v>
      </c>
      <c r="B11" s="210"/>
      <c r="C11" s="254"/>
      <c r="D11" s="210"/>
      <c r="E11" s="210">
        <v>40</v>
      </c>
      <c r="F11" s="210"/>
      <c r="G11" s="210"/>
      <c r="H11" s="210">
        <v>40</v>
      </c>
      <c r="I11" s="210"/>
      <c r="J11" s="210"/>
      <c r="K11" s="254">
        <v>40</v>
      </c>
      <c r="L11" s="210"/>
      <c r="M11" s="255"/>
      <c r="N11" s="239">
        <f aca="true" t="shared" si="1" ref="N11:N20">SUM(B11:M11)</f>
        <v>120</v>
      </c>
    </row>
    <row r="12" spans="1:14" ht="15.75" customHeight="1">
      <c r="A12" s="40" t="s">
        <v>63</v>
      </c>
      <c r="B12" s="239">
        <f>Marketing!C40</f>
        <v>1500</v>
      </c>
      <c r="C12" s="239">
        <f>Marketing!D40</f>
        <v>60</v>
      </c>
      <c r="D12" s="239">
        <f>Marketing!E40</f>
        <v>60</v>
      </c>
      <c r="E12" s="239">
        <f>Marketing!F40</f>
        <v>60</v>
      </c>
      <c r="F12" s="239">
        <f>Marketing!G40</f>
        <v>60</v>
      </c>
      <c r="G12" s="239">
        <f>Marketing!H40</f>
        <v>60</v>
      </c>
      <c r="H12" s="239">
        <f>Marketing!I40</f>
        <v>60</v>
      </c>
      <c r="I12" s="239">
        <f>Marketing!J40</f>
        <v>60</v>
      </c>
      <c r="J12" s="239">
        <f>Marketing!K40</f>
        <v>60</v>
      </c>
      <c r="K12" s="239">
        <f>Marketing!L40</f>
        <v>60</v>
      </c>
      <c r="L12" s="239">
        <f>Marketing!M40</f>
        <v>60</v>
      </c>
      <c r="M12" s="239">
        <f>Marketing!N40</f>
        <v>60</v>
      </c>
      <c r="N12" s="239">
        <f t="shared" si="1"/>
        <v>2160</v>
      </c>
    </row>
    <row r="13" spans="1:14" ht="15.75" customHeight="1">
      <c r="A13" s="40" t="s">
        <v>214</v>
      </c>
      <c r="B13" s="210">
        <v>20</v>
      </c>
      <c r="C13" s="210">
        <v>20</v>
      </c>
      <c r="D13" s="210">
        <v>20</v>
      </c>
      <c r="E13" s="210">
        <v>100</v>
      </c>
      <c r="F13" s="210">
        <v>100</v>
      </c>
      <c r="G13" s="210">
        <v>100</v>
      </c>
      <c r="H13" s="210">
        <v>20</v>
      </c>
      <c r="I13" s="210">
        <v>100</v>
      </c>
      <c r="J13" s="210">
        <v>100</v>
      </c>
      <c r="K13" s="254">
        <v>100</v>
      </c>
      <c r="L13" s="210">
        <v>20</v>
      </c>
      <c r="M13" s="255">
        <v>20</v>
      </c>
      <c r="N13" s="239">
        <f t="shared" si="1"/>
        <v>720</v>
      </c>
    </row>
    <row r="14" spans="1:14" ht="15.75" customHeight="1">
      <c r="A14" s="40" t="s">
        <v>186</v>
      </c>
      <c r="B14" s="210"/>
      <c r="C14" s="254"/>
      <c r="D14" s="210"/>
      <c r="E14" s="210">
        <v>25</v>
      </c>
      <c r="F14" s="210"/>
      <c r="G14" s="210"/>
      <c r="H14" s="210"/>
      <c r="I14" s="210"/>
      <c r="J14" s="210"/>
      <c r="K14" s="254">
        <v>25</v>
      </c>
      <c r="L14" s="210"/>
      <c r="M14" s="255"/>
      <c r="N14" s="239">
        <f t="shared" si="1"/>
        <v>50</v>
      </c>
    </row>
    <row r="15" spans="1:14" ht="15.75" customHeight="1">
      <c r="A15" s="40" t="s">
        <v>148</v>
      </c>
      <c r="B15" s="210"/>
      <c r="C15" s="254">
        <v>50</v>
      </c>
      <c r="D15" s="210"/>
      <c r="E15" s="210"/>
      <c r="F15" s="210"/>
      <c r="G15" s="210"/>
      <c r="H15" s="210"/>
      <c r="I15" s="210"/>
      <c r="J15" s="210"/>
      <c r="K15" s="254"/>
      <c r="L15" s="210"/>
      <c r="M15" s="255"/>
      <c r="N15" s="239">
        <f t="shared" si="1"/>
        <v>50</v>
      </c>
    </row>
    <row r="16" spans="1:14" ht="15.75" customHeight="1">
      <c r="A16" s="40" t="s">
        <v>149</v>
      </c>
      <c r="B16" s="210"/>
      <c r="C16" s="254"/>
      <c r="D16" s="210"/>
      <c r="E16" s="210"/>
      <c r="F16" s="210"/>
      <c r="G16" s="210"/>
      <c r="H16" s="210">
        <v>200</v>
      </c>
      <c r="I16" s="210"/>
      <c r="J16" s="210"/>
      <c r="K16" s="254"/>
      <c r="L16" s="210"/>
      <c r="M16" s="255"/>
      <c r="N16" s="239">
        <f t="shared" si="1"/>
        <v>200</v>
      </c>
    </row>
    <row r="17" spans="1:14" ht="15.75" customHeight="1">
      <c r="A17" s="40" t="s">
        <v>150</v>
      </c>
      <c r="B17" s="210"/>
      <c r="C17" s="254"/>
      <c r="D17" s="210"/>
      <c r="E17" s="210"/>
      <c r="F17" s="210"/>
      <c r="G17" s="210"/>
      <c r="H17" s="210"/>
      <c r="I17" s="210"/>
      <c r="J17" s="210"/>
      <c r="K17" s="254"/>
      <c r="L17" s="210"/>
      <c r="M17" s="255"/>
      <c r="N17" s="239">
        <f t="shared" si="1"/>
        <v>0</v>
      </c>
    </row>
    <row r="18" spans="1:14" ht="15.75" customHeight="1">
      <c r="A18" s="40" t="s">
        <v>151</v>
      </c>
      <c r="B18" s="210"/>
      <c r="C18" s="254"/>
      <c r="D18" s="210"/>
      <c r="E18" s="210"/>
      <c r="F18" s="210"/>
      <c r="G18" s="210"/>
      <c r="H18" s="210"/>
      <c r="I18" s="210"/>
      <c r="J18" s="210"/>
      <c r="K18" s="254"/>
      <c r="L18" s="210"/>
      <c r="M18" s="255"/>
      <c r="N18" s="239">
        <f t="shared" si="1"/>
        <v>0</v>
      </c>
    </row>
    <row r="19" spans="1:14" ht="15.75" customHeight="1">
      <c r="A19" s="40" t="s">
        <v>177</v>
      </c>
      <c r="B19" s="210">
        <v>10</v>
      </c>
      <c r="C19" s="210">
        <v>10</v>
      </c>
      <c r="D19" s="210">
        <v>10</v>
      </c>
      <c r="E19" s="210">
        <v>10</v>
      </c>
      <c r="F19" s="210">
        <v>10</v>
      </c>
      <c r="G19" s="210">
        <v>10</v>
      </c>
      <c r="H19" s="210">
        <v>10</v>
      </c>
      <c r="I19" s="210">
        <v>10</v>
      </c>
      <c r="J19" s="210">
        <v>10</v>
      </c>
      <c r="K19" s="210">
        <v>10</v>
      </c>
      <c r="L19" s="210">
        <v>10</v>
      </c>
      <c r="M19" s="210">
        <v>10</v>
      </c>
      <c r="N19" s="239">
        <f t="shared" si="1"/>
        <v>120</v>
      </c>
    </row>
    <row r="20" spans="1:14" ht="15.75" customHeight="1">
      <c r="A20" s="42" t="s">
        <v>2</v>
      </c>
      <c r="B20" s="256"/>
      <c r="C20" s="257"/>
      <c r="D20" s="256"/>
      <c r="E20" s="256"/>
      <c r="F20" s="256"/>
      <c r="G20" s="256"/>
      <c r="H20" s="256"/>
      <c r="I20" s="256"/>
      <c r="J20" s="256"/>
      <c r="K20" s="257"/>
      <c r="L20" s="210"/>
      <c r="M20" s="258"/>
      <c r="N20" s="239">
        <f t="shared" si="1"/>
        <v>0</v>
      </c>
    </row>
    <row r="21" spans="1:14" ht="27.75" customHeight="1">
      <c r="A21" s="43" t="s">
        <v>91</v>
      </c>
      <c r="B21" s="259">
        <f>SUM(B9:B20)</f>
        <v>1530</v>
      </c>
      <c r="C21" s="259">
        <f aca="true" t="shared" si="2" ref="C21:M21">SUM(C9:C20)</f>
        <v>140</v>
      </c>
      <c r="D21" s="259">
        <f t="shared" si="2"/>
        <v>90</v>
      </c>
      <c r="E21" s="259">
        <f t="shared" si="2"/>
        <v>235</v>
      </c>
      <c r="F21" s="259">
        <f t="shared" si="2"/>
        <v>470</v>
      </c>
      <c r="G21" s="259">
        <f t="shared" si="2"/>
        <v>470</v>
      </c>
      <c r="H21" s="259">
        <f t="shared" si="2"/>
        <v>730</v>
      </c>
      <c r="I21" s="259">
        <f t="shared" si="2"/>
        <v>470</v>
      </c>
      <c r="J21" s="259">
        <f t="shared" si="2"/>
        <v>420</v>
      </c>
      <c r="K21" s="259">
        <f t="shared" si="2"/>
        <v>235</v>
      </c>
      <c r="L21" s="259">
        <f t="shared" si="2"/>
        <v>90</v>
      </c>
      <c r="M21" s="259">
        <f t="shared" si="2"/>
        <v>90</v>
      </c>
      <c r="N21" s="240">
        <f>SUM(B21:M21)</f>
        <v>4970</v>
      </c>
    </row>
    <row r="22" spans="1:14" ht="15.75" customHeight="1">
      <c r="A22" s="44"/>
      <c r="B22" s="260"/>
      <c r="C22" s="260"/>
      <c r="D22" s="261"/>
      <c r="E22" s="260"/>
      <c r="F22" s="260"/>
      <c r="G22" s="260"/>
      <c r="H22" s="260"/>
      <c r="I22" s="260"/>
      <c r="J22" s="260"/>
      <c r="K22" s="260"/>
      <c r="L22" s="239"/>
      <c r="M22" s="260"/>
      <c r="N22" s="260"/>
    </row>
    <row r="23" spans="1:14" ht="15.75" customHeight="1">
      <c r="A23" s="59" t="s">
        <v>220</v>
      </c>
      <c r="B23" s="239"/>
      <c r="C23" s="239"/>
      <c r="D23" s="239"/>
      <c r="E23" s="239"/>
      <c r="F23" s="239"/>
      <c r="G23" s="239"/>
      <c r="H23" s="239"/>
      <c r="I23" s="239"/>
      <c r="J23" s="239"/>
      <c r="K23" s="262"/>
      <c r="L23" s="239"/>
      <c r="M23" s="263"/>
      <c r="N23" s="239"/>
    </row>
    <row r="24" spans="1:14" ht="15.75" customHeight="1">
      <c r="A24" s="63" t="s">
        <v>187</v>
      </c>
      <c r="B24" s="210">
        <v>200</v>
      </c>
      <c r="C24" s="210">
        <v>200</v>
      </c>
      <c r="D24" s="210">
        <v>200</v>
      </c>
      <c r="E24" s="210">
        <v>200</v>
      </c>
      <c r="F24" s="210">
        <v>200</v>
      </c>
      <c r="G24" s="210">
        <v>200</v>
      </c>
      <c r="H24" s="210">
        <v>200</v>
      </c>
      <c r="I24" s="210">
        <v>200</v>
      </c>
      <c r="J24" s="210">
        <v>200</v>
      </c>
      <c r="K24" s="210">
        <v>200</v>
      </c>
      <c r="L24" s="210">
        <v>200</v>
      </c>
      <c r="M24" s="210">
        <v>200</v>
      </c>
      <c r="N24" s="239">
        <f>SUM(B24:M24)</f>
        <v>2400</v>
      </c>
    </row>
    <row r="25" spans="1:14" ht="15.75" customHeight="1">
      <c r="A25" s="64" t="s">
        <v>156</v>
      </c>
      <c r="B25" s="264">
        <v>20</v>
      </c>
      <c r="C25" s="264">
        <v>20</v>
      </c>
      <c r="D25" s="264">
        <v>20</v>
      </c>
      <c r="E25" s="264">
        <v>20</v>
      </c>
      <c r="F25" s="264">
        <v>20</v>
      </c>
      <c r="G25" s="264">
        <v>20</v>
      </c>
      <c r="H25" s="264">
        <v>20</v>
      </c>
      <c r="I25" s="264">
        <v>20</v>
      </c>
      <c r="J25" s="264">
        <v>20</v>
      </c>
      <c r="K25" s="264">
        <v>20</v>
      </c>
      <c r="L25" s="264">
        <v>20</v>
      </c>
      <c r="M25" s="264">
        <v>20</v>
      </c>
      <c r="N25" s="239">
        <f>SUM(B25:M25)</f>
        <v>240</v>
      </c>
    </row>
    <row r="26" spans="1:14" ht="15.75" customHeight="1">
      <c r="A26" s="60" t="s">
        <v>183</v>
      </c>
      <c r="B26" s="259">
        <f>SUM(B24:B25)</f>
        <v>220</v>
      </c>
      <c r="C26" s="259">
        <f aca="true" t="shared" si="3" ref="C26:M26">SUM(C24:C25)</f>
        <v>220</v>
      </c>
      <c r="D26" s="259">
        <f t="shared" si="3"/>
        <v>220</v>
      </c>
      <c r="E26" s="259">
        <f t="shared" si="3"/>
        <v>220</v>
      </c>
      <c r="F26" s="259">
        <f t="shared" si="3"/>
        <v>220</v>
      </c>
      <c r="G26" s="259">
        <f t="shared" si="3"/>
        <v>220</v>
      </c>
      <c r="H26" s="259">
        <f t="shared" si="3"/>
        <v>220</v>
      </c>
      <c r="I26" s="259">
        <f t="shared" si="3"/>
        <v>220</v>
      </c>
      <c r="J26" s="259">
        <f t="shared" si="3"/>
        <v>220</v>
      </c>
      <c r="K26" s="259">
        <f t="shared" si="3"/>
        <v>220</v>
      </c>
      <c r="L26" s="259">
        <f t="shared" si="3"/>
        <v>220</v>
      </c>
      <c r="M26" s="259">
        <f t="shared" si="3"/>
        <v>220</v>
      </c>
      <c r="N26" s="259">
        <f>SUM(B26:M26)</f>
        <v>2640</v>
      </c>
    </row>
    <row r="27" spans="1:14" ht="15.75" customHeight="1">
      <c r="A27" s="44"/>
      <c r="B27" s="260"/>
      <c r="C27" s="260"/>
      <c r="D27" s="261"/>
      <c r="E27" s="260"/>
      <c r="F27" s="260"/>
      <c r="G27" s="260"/>
      <c r="H27" s="260"/>
      <c r="I27" s="260"/>
      <c r="J27" s="260"/>
      <c r="K27" s="260"/>
      <c r="L27" s="239"/>
      <c r="M27" s="260"/>
      <c r="N27" s="260"/>
    </row>
    <row r="28" spans="1:14" ht="18.75" customHeight="1" thickBot="1">
      <c r="A28" s="45" t="s">
        <v>152</v>
      </c>
      <c r="B28" s="259">
        <f>SUM(B21+B26)</f>
        <v>1750</v>
      </c>
      <c r="C28" s="259">
        <f aca="true" t="shared" si="4" ref="C28:N28">SUM(C21+C26)</f>
        <v>360</v>
      </c>
      <c r="D28" s="259">
        <f t="shared" si="4"/>
        <v>310</v>
      </c>
      <c r="E28" s="259">
        <f t="shared" si="4"/>
        <v>455</v>
      </c>
      <c r="F28" s="259">
        <f t="shared" si="4"/>
        <v>690</v>
      </c>
      <c r="G28" s="259">
        <f t="shared" si="4"/>
        <v>690</v>
      </c>
      <c r="H28" s="259">
        <f t="shared" si="4"/>
        <v>950</v>
      </c>
      <c r="I28" s="259">
        <f t="shared" si="4"/>
        <v>690</v>
      </c>
      <c r="J28" s="259">
        <f t="shared" si="4"/>
        <v>640</v>
      </c>
      <c r="K28" s="265">
        <f t="shared" si="4"/>
        <v>455</v>
      </c>
      <c r="L28" s="266">
        <f t="shared" si="4"/>
        <v>310</v>
      </c>
      <c r="M28" s="267">
        <f t="shared" si="4"/>
        <v>310</v>
      </c>
      <c r="N28" s="259">
        <f t="shared" si="4"/>
        <v>7610</v>
      </c>
    </row>
    <row r="29" spans="1:14" ht="21" customHeight="1" thickBot="1">
      <c r="A29" s="46" t="s">
        <v>29</v>
      </c>
      <c r="B29" s="268">
        <f>B6-B28</f>
        <v>-1229</v>
      </c>
      <c r="C29" s="268">
        <f aca="true" t="shared" si="5" ref="C29:N29">C6-C28</f>
        <v>191</v>
      </c>
      <c r="D29" s="268">
        <f t="shared" si="5"/>
        <v>241</v>
      </c>
      <c r="E29" s="268">
        <f t="shared" si="5"/>
        <v>96</v>
      </c>
      <c r="F29" s="268">
        <f t="shared" si="5"/>
        <v>-139</v>
      </c>
      <c r="G29" s="268">
        <f t="shared" si="5"/>
        <v>-139</v>
      </c>
      <c r="H29" s="268">
        <f t="shared" si="5"/>
        <v>-399</v>
      </c>
      <c r="I29" s="268">
        <f t="shared" si="5"/>
        <v>-169</v>
      </c>
      <c r="J29" s="268">
        <f t="shared" si="5"/>
        <v>-119</v>
      </c>
      <c r="K29" s="269">
        <f t="shared" si="5"/>
        <v>66</v>
      </c>
      <c r="L29" s="270">
        <f t="shared" si="5"/>
        <v>241</v>
      </c>
      <c r="M29" s="271">
        <f t="shared" si="5"/>
        <v>241</v>
      </c>
      <c r="N29" s="268">
        <f t="shared" si="5"/>
        <v>-1118</v>
      </c>
    </row>
    <row r="30" ht="15" customHeight="1"/>
    <row r="31" spans="1:7" ht="15.75" customHeight="1">
      <c r="A31" s="170" t="s">
        <v>86</v>
      </c>
      <c r="B31" s="170"/>
      <c r="C31" s="170"/>
      <c r="D31" s="170"/>
      <c r="E31" s="170"/>
      <c r="F31" s="51"/>
      <c r="G31" s="51"/>
    </row>
    <row r="32" spans="1:7" ht="15.75" customHeight="1">
      <c r="A32" s="170" t="s">
        <v>85</v>
      </c>
      <c r="B32" s="170"/>
      <c r="C32" s="170"/>
      <c r="D32" s="170"/>
      <c r="E32" s="170"/>
      <c r="F32" s="51"/>
      <c r="G32" s="51"/>
    </row>
    <row r="33" ht="15" customHeight="1"/>
    <row r="34" ht="12.75" customHeight="1"/>
    <row r="35" ht="12.75" customHeight="1"/>
    <row r="36" ht="12.75" customHeight="1"/>
    <row r="37" ht="12.75" customHeight="1"/>
    <row r="38" ht="12.75" customHeight="1"/>
    <row r="39" ht="12.75" customHeight="1"/>
    <row r="40" ht="15" customHeight="1"/>
    <row r="41" ht="12.75" customHeight="1"/>
    <row r="42" ht="12.75" customHeight="1"/>
    <row r="43" spans="17:30" ht="12.75">
      <c r="Q43" s="1"/>
      <c r="R43" s="1"/>
      <c r="S43" s="1"/>
      <c r="T43" s="1"/>
      <c r="U43" s="1"/>
      <c r="V43" s="1"/>
      <c r="W43" s="1"/>
      <c r="X43" s="1"/>
      <c r="Y43" s="1"/>
      <c r="Z43" s="1"/>
      <c r="AA43" s="1"/>
      <c r="AB43" s="1"/>
      <c r="AC43" s="1"/>
      <c r="AD43" s="1"/>
    </row>
    <row r="46" ht="33" customHeight="1"/>
    <row r="48" ht="38.25" customHeight="1"/>
    <row r="52" ht="12" customHeight="1"/>
    <row r="56" ht="13.5" customHeight="1"/>
    <row r="57" ht="32.25" customHeight="1"/>
    <row r="59" ht="24" customHeight="1"/>
    <row r="63" ht="25.5" customHeight="1"/>
    <row r="65" ht="12" customHeight="1"/>
    <row r="66" ht="13.5" customHeight="1"/>
    <row r="70" ht="24" customHeight="1"/>
    <row r="74" ht="12" customHeight="1"/>
    <row r="79" ht="12" customHeight="1"/>
    <row r="84" ht="12" customHeight="1"/>
    <row r="86" ht="12" customHeight="1"/>
    <row r="88" ht="12.75" customHeight="1"/>
    <row r="90" ht="12" customHeight="1"/>
    <row r="91" spans="15:16" ht="12.75">
      <c r="O91" s="6"/>
      <c r="P91" s="6"/>
    </row>
    <row r="92" spans="15:16" ht="12" customHeight="1">
      <c r="O92" s="6"/>
      <c r="P92" s="6"/>
    </row>
    <row r="93" spans="15:16" ht="12.75">
      <c r="O93" s="6"/>
      <c r="P93" s="6"/>
    </row>
    <row r="94" spans="15:16" ht="12" customHeight="1">
      <c r="O94" s="6"/>
      <c r="P94" s="6"/>
    </row>
    <row r="95" spans="15:16" ht="12.75">
      <c r="O95" s="6"/>
      <c r="P95" s="6"/>
    </row>
    <row r="96" spans="15:16" ht="12" customHeight="1">
      <c r="O96" s="6"/>
      <c r="P96" s="6"/>
    </row>
    <row r="97" spans="15:16" ht="12.75">
      <c r="O97" s="6"/>
      <c r="P97" s="6"/>
    </row>
    <row r="98" spans="15:16" ht="12.75">
      <c r="O98" s="6"/>
      <c r="P98" s="6"/>
    </row>
    <row r="99" spans="15:16" ht="12.75">
      <c r="O99" s="6"/>
      <c r="P99" s="6"/>
    </row>
    <row r="100" ht="12" customHeight="1"/>
    <row r="102" ht="12" customHeight="1"/>
    <row r="116" ht="12" customHeight="1"/>
    <row r="118" ht="24" customHeight="1"/>
    <row r="122" ht="12" customHeight="1"/>
    <row r="126" ht="12.75" customHeight="1"/>
    <row r="127" ht="12.75" customHeight="1"/>
    <row r="128" ht="12.75" customHeight="1"/>
    <row r="130" ht="12.75" customHeight="1"/>
    <row r="132" ht="12.75" customHeight="1"/>
    <row r="134" ht="12.75" customHeight="1"/>
    <row r="136" ht="12" customHeight="1"/>
    <row r="138" ht="12" customHeight="1"/>
    <row r="141" ht="12" customHeight="1"/>
    <row r="143" ht="12" customHeight="1"/>
    <row r="144" ht="12" customHeight="1"/>
    <row r="146" ht="12" customHeight="1"/>
    <row r="151" ht="12" customHeight="1"/>
  </sheetData>
  <sheetProtection/>
  <printOptions horizontalCentered="1" verticalCentered="1"/>
  <pageMargins left="0.6" right="0.45" top="0.6" bottom="0.5" header="0.5" footer="0.33"/>
  <pageSetup fitToHeight="1" fitToWidth="1" horizontalDpi="300" verticalDpi="300" orientation="landscape" r:id="rId1"/>
  <headerFooter alignWithMargins="0">
    <oddFooter>&amp;CCreated by the Greater Sitka Chamber of Commerce</oddFooter>
  </headerFooter>
  <rowBreaks count="1" manualBreakCount="1">
    <brk id="43"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O40"/>
  <sheetViews>
    <sheetView zoomScale="90" zoomScaleNormal="90" zoomScalePageLayoutView="0" workbookViewId="0" topLeftCell="A4">
      <selection activeCell="G29" sqref="G29"/>
    </sheetView>
  </sheetViews>
  <sheetFormatPr defaultColWidth="8.8515625" defaultRowHeight="12.75"/>
  <cols>
    <col min="1" max="1" width="14.00390625" style="0" customWidth="1"/>
    <col min="2" max="2" width="13.8515625" style="0" customWidth="1"/>
    <col min="3" max="3" width="10.140625" style="0" customWidth="1"/>
    <col min="4" max="14" width="8.8515625" style="0" customWidth="1"/>
    <col min="15" max="15" width="10.140625" style="0" customWidth="1"/>
  </cols>
  <sheetData>
    <row r="1" ht="18">
      <c r="D1" s="65" t="s">
        <v>122</v>
      </c>
    </row>
    <row r="2" spans="2:6" ht="14.25">
      <c r="B2" s="227" t="s">
        <v>14</v>
      </c>
      <c r="F2" s="168" t="s">
        <v>113</v>
      </c>
    </row>
    <row r="3" spans="1:15" ht="15" customHeight="1">
      <c r="A3" s="69" t="s">
        <v>123</v>
      </c>
      <c r="B3" s="70" t="s">
        <v>124</v>
      </c>
      <c r="C3" s="71" t="s">
        <v>125</v>
      </c>
      <c r="D3" s="72" t="s">
        <v>126</v>
      </c>
      <c r="E3" s="72" t="s">
        <v>127</v>
      </c>
      <c r="F3" s="72" t="s">
        <v>128</v>
      </c>
      <c r="G3" s="72" t="s">
        <v>129</v>
      </c>
      <c r="H3" s="72" t="s">
        <v>130</v>
      </c>
      <c r="I3" s="72" t="s">
        <v>131</v>
      </c>
      <c r="J3" s="72" t="s">
        <v>132</v>
      </c>
      <c r="K3" s="72" t="s">
        <v>133</v>
      </c>
      <c r="L3" s="72" t="s">
        <v>22</v>
      </c>
      <c r="M3" s="72" t="s">
        <v>23</v>
      </c>
      <c r="N3" s="72" t="s">
        <v>24</v>
      </c>
      <c r="O3" s="72" t="s">
        <v>106</v>
      </c>
    </row>
    <row r="4" spans="1:15" ht="15" customHeight="1">
      <c r="A4" s="133" t="s">
        <v>25</v>
      </c>
      <c r="B4" s="142" t="s">
        <v>55</v>
      </c>
      <c r="C4" s="228">
        <v>30</v>
      </c>
      <c r="D4" s="228">
        <v>30</v>
      </c>
      <c r="E4" s="228">
        <v>30</v>
      </c>
      <c r="F4" s="228">
        <v>30</v>
      </c>
      <c r="G4" s="228">
        <v>30</v>
      </c>
      <c r="H4" s="228">
        <v>30</v>
      </c>
      <c r="I4" s="228">
        <v>30</v>
      </c>
      <c r="J4" s="228">
        <v>30</v>
      </c>
      <c r="K4" s="228">
        <v>30</v>
      </c>
      <c r="L4" s="228">
        <v>30</v>
      </c>
      <c r="M4" s="228">
        <v>30</v>
      </c>
      <c r="N4" s="228">
        <v>30</v>
      </c>
      <c r="O4" s="229">
        <f aca="true" t="shared" si="0" ref="O4:O19">SUM(C4:N4)</f>
        <v>360</v>
      </c>
    </row>
    <row r="5" spans="1:15" ht="15" customHeight="1">
      <c r="A5" s="133"/>
      <c r="B5" s="142"/>
      <c r="C5" s="228"/>
      <c r="D5" s="230"/>
      <c r="E5" s="230"/>
      <c r="F5" s="230"/>
      <c r="G5" s="230"/>
      <c r="H5" s="230"/>
      <c r="I5" s="230"/>
      <c r="J5" s="230"/>
      <c r="K5" s="230"/>
      <c r="L5" s="230"/>
      <c r="M5" s="230"/>
      <c r="N5" s="230"/>
      <c r="O5" s="229">
        <f t="shared" si="0"/>
        <v>0</v>
      </c>
    </row>
    <row r="6" spans="1:15" ht="15" customHeight="1">
      <c r="A6" s="133" t="s">
        <v>26</v>
      </c>
      <c r="B6" s="142"/>
      <c r="C6" s="228"/>
      <c r="D6" s="230"/>
      <c r="E6" s="230"/>
      <c r="F6" s="230"/>
      <c r="G6" s="230"/>
      <c r="H6" s="230"/>
      <c r="I6" s="230"/>
      <c r="J6" s="230"/>
      <c r="K6" s="230"/>
      <c r="L6" s="230"/>
      <c r="M6" s="230"/>
      <c r="N6" s="230"/>
      <c r="O6" s="229">
        <f t="shared" si="0"/>
        <v>0</v>
      </c>
    </row>
    <row r="7" spans="1:15" ht="15" customHeight="1">
      <c r="A7" s="133"/>
      <c r="B7" s="142"/>
      <c r="C7" s="228"/>
      <c r="D7" s="230"/>
      <c r="E7" s="230"/>
      <c r="F7" s="230"/>
      <c r="G7" s="230"/>
      <c r="H7" s="230"/>
      <c r="I7" s="230"/>
      <c r="J7" s="230"/>
      <c r="K7" s="230"/>
      <c r="L7" s="230"/>
      <c r="M7" s="230"/>
      <c r="N7" s="230"/>
      <c r="O7" s="229">
        <f t="shared" si="0"/>
        <v>0</v>
      </c>
    </row>
    <row r="8" spans="1:15" ht="15" customHeight="1">
      <c r="A8" s="133" t="s">
        <v>72</v>
      </c>
      <c r="B8" s="142"/>
      <c r="C8" s="228"/>
      <c r="D8" s="230"/>
      <c r="E8" s="230"/>
      <c r="F8" s="230"/>
      <c r="G8" s="230"/>
      <c r="H8" s="230"/>
      <c r="I8" s="230"/>
      <c r="J8" s="230"/>
      <c r="K8" s="230"/>
      <c r="L8" s="230"/>
      <c r="M8" s="230"/>
      <c r="N8" s="230"/>
      <c r="O8" s="229">
        <f t="shared" si="0"/>
        <v>0</v>
      </c>
    </row>
    <row r="9" spans="1:15" ht="15" customHeight="1">
      <c r="A9" s="133"/>
      <c r="B9" s="142"/>
      <c r="C9" s="228"/>
      <c r="D9" s="230"/>
      <c r="E9" s="230"/>
      <c r="F9" s="230"/>
      <c r="G9" s="230"/>
      <c r="H9" s="230"/>
      <c r="I9" s="230"/>
      <c r="J9" s="230"/>
      <c r="K9" s="230"/>
      <c r="L9" s="230"/>
      <c r="M9" s="230"/>
      <c r="N9" s="230"/>
      <c r="O9" s="229">
        <f t="shared" si="0"/>
        <v>0</v>
      </c>
    </row>
    <row r="10" spans="1:15" ht="15" customHeight="1">
      <c r="A10" s="133" t="s">
        <v>73</v>
      </c>
      <c r="B10" s="142"/>
      <c r="C10" s="228"/>
      <c r="D10" s="230"/>
      <c r="E10" s="230"/>
      <c r="F10" s="230"/>
      <c r="G10" s="230"/>
      <c r="H10" s="230"/>
      <c r="I10" s="230"/>
      <c r="J10" s="230"/>
      <c r="K10" s="230"/>
      <c r="L10" s="230"/>
      <c r="M10" s="230"/>
      <c r="N10" s="230"/>
      <c r="O10" s="229">
        <f t="shared" si="0"/>
        <v>0</v>
      </c>
    </row>
    <row r="11" spans="1:15" ht="15" customHeight="1">
      <c r="A11" s="133"/>
      <c r="B11" s="142"/>
      <c r="C11" s="228"/>
      <c r="D11" s="230"/>
      <c r="E11" s="230"/>
      <c r="F11" s="230"/>
      <c r="G11" s="230"/>
      <c r="H11" s="230"/>
      <c r="I11" s="230"/>
      <c r="J11" s="230"/>
      <c r="K11" s="230"/>
      <c r="L11" s="230"/>
      <c r="M11" s="230"/>
      <c r="N11" s="230"/>
      <c r="O11" s="229">
        <f t="shared" si="0"/>
        <v>0</v>
      </c>
    </row>
    <row r="12" spans="1:15" ht="15" customHeight="1">
      <c r="A12" s="133" t="s">
        <v>74</v>
      </c>
      <c r="B12" s="142" t="s">
        <v>56</v>
      </c>
      <c r="C12" s="228"/>
      <c r="D12" s="230"/>
      <c r="E12" s="230"/>
      <c r="F12" s="230"/>
      <c r="G12" s="230"/>
      <c r="H12" s="230"/>
      <c r="I12" s="230"/>
      <c r="J12" s="230"/>
      <c r="K12" s="230"/>
      <c r="L12" s="230"/>
      <c r="M12" s="230"/>
      <c r="N12" s="230"/>
      <c r="O12" s="229">
        <f t="shared" si="0"/>
        <v>0</v>
      </c>
    </row>
    <row r="13" spans="1:15" ht="15" customHeight="1">
      <c r="A13" s="133"/>
      <c r="B13" s="142"/>
      <c r="C13" s="228"/>
      <c r="D13" s="230"/>
      <c r="E13" s="230"/>
      <c r="F13" s="230"/>
      <c r="G13" s="230"/>
      <c r="H13" s="230"/>
      <c r="I13" s="230"/>
      <c r="J13" s="230"/>
      <c r="K13" s="230"/>
      <c r="L13" s="230"/>
      <c r="M13" s="230"/>
      <c r="N13" s="230"/>
      <c r="O13" s="229">
        <f t="shared" si="0"/>
        <v>0</v>
      </c>
    </row>
    <row r="14" spans="1:15" ht="15" customHeight="1">
      <c r="A14" s="133" t="s">
        <v>75</v>
      </c>
      <c r="B14" s="142"/>
      <c r="C14" s="228"/>
      <c r="D14" s="230"/>
      <c r="E14" s="230"/>
      <c r="F14" s="230"/>
      <c r="G14" s="230"/>
      <c r="H14" s="230"/>
      <c r="I14" s="230"/>
      <c r="J14" s="230"/>
      <c r="K14" s="230"/>
      <c r="L14" s="230"/>
      <c r="M14" s="230"/>
      <c r="N14" s="230"/>
      <c r="O14" s="229">
        <f t="shared" si="0"/>
        <v>0</v>
      </c>
    </row>
    <row r="15" spans="1:15" ht="15" customHeight="1">
      <c r="A15" s="133"/>
      <c r="B15" s="142"/>
      <c r="C15" s="228"/>
      <c r="D15" s="230"/>
      <c r="E15" s="230"/>
      <c r="F15" s="230"/>
      <c r="G15" s="230"/>
      <c r="H15" s="230"/>
      <c r="I15" s="230"/>
      <c r="J15" s="230"/>
      <c r="K15" s="230"/>
      <c r="L15" s="230"/>
      <c r="M15" s="230"/>
      <c r="N15" s="230"/>
      <c r="O15" s="229">
        <f t="shared" si="0"/>
        <v>0</v>
      </c>
    </row>
    <row r="16" spans="1:15" ht="15" customHeight="1">
      <c r="A16" s="133" t="s">
        <v>76</v>
      </c>
      <c r="B16" s="142" t="s">
        <v>60</v>
      </c>
      <c r="C16" s="228">
        <v>20</v>
      </c>
      <c r="D16" s="228">
        <v>20</v>
      </c>
      <c r="E16" s="228">
        <v>20</v>
      </c>
      <c r="F16" s="228">
        <v>20</v>
      </c>
      <c r="G16" s="228">
        <v>20</v>
      </c>
      <c r="H16" s="228">
        <v>20</v>
      </c>
      <c r="I16" s="228">
        <v>20</v>
      </c>
      <c r="J16" s="228">
        <v>20</v>
      </c>
      <c r="K16" s="228">
        <v>20</v>
      </c>
      <c r="L16" s="228">
        <v>20</v>
      </c>
      <c r="M16" s="228">
        <v>20</v>
      </c>
      <c r="N16" s="228">
        <v>20</v>
      </c>
      <c r="O16" s="229">
        <f t="shared" si="0"/>
        <v>240</v>
      </c>
    </row>
    <row r="17" spans="1:15" ht="15" customHeight="1">
      <c r="A17" s="133"/>
      <c r="B17" s="142"/>
      <c r="C17" s="228"/>
      <c r="D17" s="230"/>
      <c r="E17" s="230"/>
      <c r="F17" s="230"/>
      <c r="G17" s="230"/>
      <c r="H17" s="230"/>
      <c r="I17" s="230"/>
      <c r="J17" s="230"/>
      <c r="K17" s="230"/>
      <c r="L17" s="230"/>
      <c r="M17" s="230"/>
      <c r="N17" s="230"/>
      <c r="O17" s="229">
        <f t="shared" si="0"/>
        <v>0</v>
      </c>
    </row>
    <row r="18" spans="1:15" ht="15" customHeight="1">
      <c r="A18" s="133" t="s">
        <v>77</v>
      </c>
      <c r="B18" s="142"/>
      <c r="C18" s="228"/>
      <c r="D18" s="230"/>
      <c r="E18" s="230"/>
      <c r="F18" s="230"/>
      <c r="G18" s="230"/>
      <c r="H18" s="230"/>
      <c r="I18" s="230"/>
      <c r="J18" s="230"/>
      <c r="K18" s="230"/>
      <c r="L18" s="230"/>
      <c r="M18" s="230"/>
      <c r="N18" s="230"/>
      <c r="O18" s="229">
        <f t="shared" si="0"/>
        <v>0</v>
      </c>
    </row>
    <row r="19" spans="1:15" ht="15" customHeight="1">
      <c r="A19" s="133"/>
      <c r="B19" s="142"/>
      <c r="C19" s="228"/>
      <c r="D19" s="230"/>
      <c r="E19" s="230"/>
      <c r="F19" s="230"/>
      <c r="G19" s="230"/>
      <c r="H19" s="230"/>
      <c r="I19" s="230"/>
      <c r="J19" s="230"/>
      <c r="K19" s="230"/>
      <c r="L19" s="230"/>
      <c r="M19" s="230"/>
      <c r="N19" s="230"/>
      <c r="O19" s="229">
        <f t="shared" si="0"/>
        <v>0</v>
      </c>
    </row>
    <row r="20" spans="1:15" ht="15" customHeight="1" thickBot="1">
      <c r="A20" s="134"/>
      <c r="B20" s="132" t="s">
        <v>78</v>
      </c>
      <c r="C20" s="231">
        <f aca="true" t="shared" si="1" ref="C20:O20">SUM(C4:C19)</f>
        <v>50</v>
      </c>
      <c r="D20" s="231">
        <f t="shared" si="1"/>
        <v>50</v>
      </c>
      <c r="E20" s="231">
        <f t="shared" si="1"/>
        <v>50</v>
      </c>
      <c r="F20" s="231">
        <f t="shared" si="1"/>
        <v>50</v>
      </c>
      <c r="G20" s="231">
        <f t="shared" si="1"/>
        <v>50</v>
      </c>
      <c r="H20" s="231">
        <f t="shared" si="1"/>
        <v>50</v>
      </c>
      <c r="I20" s="231">
        <f t="shared" si="1"/>
        <v>50</v>
      </c>
      <c r="J20" s="231">
        <f t="shared" si="1"/>
        <v>50</v>
      </c>
      <c r="K20" s="231">
        <f t="shared" si="1"/>
        <v>50</v>
      </c>
      <c r="L20" s="231">
        <f t="shared" si="1"/>
        <v>50</v>
      </c>
      <c r="M20" s="231">
        <f t="shared" si="1"/>
        <v>50</v>
      </c>
      <c r="N20" s="231">
        <f t="shared" si="1"/>
        <v>50</v>
      </c>
      <c r="O20" s="231">
        <f t="shared" si="1"/>
        <v>600</v>
      </c>
    </row>
    <row r="21" spans="1:15" ht="15" customHeight="1">
      <c r="A21" s="135"/>
      <c r="B21" s="136"/>
      <c r="C21" s="232"/>
      <c r="D21" s="232"/>
      <c r="E21" s="232"/>
      <c r="F21" s="232"/>
      <c r="G21" s="232"/>
      <c r="H21" s="232"/>
      <c r="I21" s="232"/>
      <c r="J21" s="232"/>
      <c r="K21" s="232"/>
      <c r="L21" s="232"/>
      <c r="M21" s="232"/>
      <c r="N21" s="232"/>
      <c r="O21" s="233"/>
    </row>
    <row r="22" spans="1:15" ht="15" customHeight="1">
      <c r="A22" s="137" t="s">
        <v>1</v>
      </c>
      <c r="B22" s="138" t="s">
        <v>79</v>
      </c>
      <c r="C22" s="234"/>
      <c r="D22" s="235"/>
      <c r="E22" s="235"/>
      <c r="F22" s="235"/>
      <c r="G22" s="235"/>
      <c r="H22" s="235"/>
      <c r="I22" s="235"/>
      <c r="J22" s="235"/>
      <c r="K22" s="235"/>
      <c r="L22" s="235"/>
      <c r="M22" s="235"/>
      <c r="N22" s="235"/>
      <c r="O22" s="236"/>
    </row>
    <row r="23" spans="1:15" ht="15" customHeight="1">
      <c r="A23" s="133" t="s">
        <v>80</v>
      </c>
      <c r="B23" s="142"/>
      <c r="C23" s="228"/>
      <c r="D23" s="230"/>
      <c r="E23" s="230"/>
      <c r="F23" s="230"/>
      <c r="G23" s="230"/>
      <c r="H23" s="230"/>
      <c r="I23" s="230"/>
      <c r="J23" s="230"/>
      <c r="K23" s="230"/>
      <c r="L23" s="230"/>
      <c r="M23" s="230"/>
      <c r="N23" s="230"/>
      <c r="O23" s="229">
        <f aca="true" t="shared" si="2" ref="O23:O38">SUM(C23:N23)</f>
        <v>0</v>
      </c>
    </row>
    <row r="24" spans="1:15" ht="15" customHeight="1">
      <c r="A24" s="133"/>
      <c r="B24" s="142"/>
      <c r="C24" s="228"/>
      <c r="D24" s="230"/>
      <c r="E24" s="230"/>
      <c r="F24" s="230"/>
      <c r="G24" s="230"/>
      <c r="H24" s="230"/>
      <c r="I24" s="230"/>
      <c r="J24" s="230"/>
      <c r="K24" s="230"/>
      <c r="L24" s="230"/>
      <c r="M24" s="230"/>
      <c r="N24" s="230"/>
      <c r="O24" s="229">
        <f t="shared" si="2"/>
        <v>0</v>
      </c>
    </row>
    <row r="25" spans="1:15" ht="15" customHeight="1">
      <c r="A25" s="133" t="s">
        <v>81</v>
      </c>
      <c r="B25" s="142" t="s">
        <v>57</v>
      </c>
      <c r="C25" s="228">
        <v>100</v>
      </c>
      <c r="D25" s="230"/>
      <c r="E25" s="230"/>
      <c r="F25" s="230"/>
      <c r="G25" s="230"/>
      <c r="H25" s="230"/>
      <c r="I25" s="230"/>
      <c r="J25" s="230"/>
      <c r="K25" s="230"/>
      <c r="L25" s="230"/>
      <c r="M25" s="230"/>
      <c r="N25" s="230"/>
      <c r="O25" s="229">
        <f t="shared" si="2"/>
        <v>100</v>
      </c>
    </row>
    <row r="26" spans="1:15" ht="15" customHeight="1">
      <c r="A26" s="133"/>
      <c r="B26" s="142"/>
      <c r="C26" s="228"/>
      <c r="D26" s="230"/>
      <c r="E26" s="230"/>
      <c r="F26" s="230"/>
      <c r="G26" s="230"/>
      <c r="H26" s="230"/>
      <c r="I26" s="230"/>
      <c r="J26" s="230"/>
      <c r="K26" s="230"/>
      <c r="L26" s="230"/>
      <c r="M26" s="230"/>
      <c r="N26" s="230"/>
      <c r="O26" s="229">
        <f t="shared" si="2"/>
        <v>0</v>
      </c>
    </row>
    <row r="27" spans="1:15" ht="15" customHeight="1">
      <c r="A27" s="133" t="s">
        <v>82</v>
      </c>
      <c r="B27" s="142" t="s">
        <v>58</v>
      </c>
      <c r="C27" s="228">
        <v>150</v>
      </c>
      <c r="D27" s="230"/>
      <c r="E27" s="230"/>
      <c r="F27" s="230"/>
      <c r="G27" s="230"/>
      <c r="H27" s="230"/>
      <c r="I27" s="230"/>
      <c r="J27" s="230"/>
      <c r="K27" s="230"/>
      <c r="L27" s="230"/>
      <c r="M27" s="230"/>
      <c r="N27" s="230"/>
      <c r="O27" s="229">
        <f t="shared" si="2"/>
        <v>150</v>
      </c>
    </row>
    <row r="28" spans="1:15" ht="15" customHeight="1">
      <c r="A28" s="133"/>
      <c r="B28" s="142"/>
      <c r="C28" s="228"/>
      <c r="D28" s="230"/>
      <c r="E28" s="230"/>
      <c r="F28" s="230"/>
      <c r="G28" s="230"/>
      <c r="H28" s="230"/>
      <c r="I28" s="230"/>
      <c r="J28" s="230"/>
      <c r="K28" s="230"/>
      <c r="L28" s="230"/>
      <c r="M28" s="230"/>
      <c r="N28" s="230"/>
      <c r="O28" s="229">
        <f t="shared" si="2"/>
        <v>0</v>
      </c>
    </row>
    <row r="29" spans="1:15" ht="15" customHeight="1">
      <c r="A29" s="133" t="s">
        <v>83</v>
      </c>
      <c r="B29" s="142"/>
      <c r="C29" s="228">
        <v>1000</v>
      </c>
      <c r="D29" s="230">
        <v>10</v>
      </c>
      <c r="E29" s="230">
        <v>10</v>
      </c>
      <c r="F29" s="230">
        <v>10</v>
      </c>
      <c r="G29" s="230">
        <v>10</v>
      </c>
      <c r="H29" s="230">
        <v>10</v>
      </c>
      <c r="I29" s="230">
        <v>10</v>
      </c>
      <c r="J29" s="230">
        <v>10</v>
      </c>
      <c r="K29" s="230">
        <v>10</v>
      </c>
      <c r="L29" s="230">
        <v>10</v>
      </c>
      <c r="M29" s="230">
        <v>10</v>
      </c>
      <c r="N29" s="230">
        <v>10</v>
      </c>
      <c r="O29" s="229">
        <f t="shared" si="2"/>
        <v>1110</v>
      </c>
    </row>
    <row r="30" spans="1:15" ht="15" customHeight="1">
      <c r="A30" s="133"/>
      <c r="B30" s="142"/>
      <c r="C30" s="228"/>
      <c r="D30" s="230"/>
      <c r="E30" s="230"/>
      <c r="F30" s="230"/>
      <c r="G30" s="230"/>
      <c r="H30" s="230"/>
      <c r="I30" s="230"/>
      <c r="J30" s="230"/>
      <c r="K30" s="230"/>
      <c r="L30" s="230"/>
      <c r="M30" s="230"/>
      <c r="N30" s="230"/>
      <c r="O30" s="229">
        <f t="shared" si="2"/>
        <v>0</v>
      </c>
    </row>
    <row r="31" spans="1:15" ht="15" customHeight="1">
      <c r="A31" s="133" t="s">
        <v>84</v>
      </c>
      <c r="B31" s="142"/>
      <c r="C31" s="228"/>
      <c r="D31" s="230"/>
      <c r="E31" s="230"/>
      <c r="F31" s="230"/>
      <c r="G31" s="230"/>
      <c r="H31" s="230"/>
      <c r="I31" s="230"/>
      <c r="J31" s="230"/>
      <c r="K31" s="230"/>
      <c r="L31" s="230"/>
      <c r="M31" s="230"/>
      <c r="N31" s="230"/>
      <c r="O31" s="229">
        <f t="shared" si="2"/>
        <v>0</v>
      </c>
    </row>
    <row r="32" spans="1:15" ht="15" customHeight="1">
      <c r="A32" s="133"/>
      <c r="B32" s="142"/>
      <c r="C32" s="228"/>
      <c r="D32" s="230"/>
      <c r="E32" s="230"/>
      <c r="F32" s="230"/>
      <c r="G32" s="230"/>
      <c r="H32" s="230"/>
      <c r="I32" s="230"/>
      <c r="J32" s="230"/>
      <c r="K32" s="230"/>
      <c r="L32" s="230"/>
      <c r="M32" s="230"/>
      <c r="N32" s="230"/>
      <c r="O32" s="229">
        <f t="shared" si="2"/>
        <v>0</v>
      </c>
    </row>
    <row r="33" spans="1:15" ht="15" customHeight="1">
      <c r="A33" s="133" t="s">
        <v>77</v>
      </c>
      <c r="B33" s="142" t="s">
        <v>59</v>
      </c>
      <c r="C33" s="228">
        <v>200</v>
      </c>
      <c r="D33" s="230"/>
      <c r="E33" s="230"/>
      <c r="F33" s="230"/>
      <c r="G33" s="230"/>
      <c r="H33" s="230"/>
      <c r="I33" s="230"/>
      <c r="J33" s="230"/>
      <c r="K33" s="230"/>
      <c r="L33" s="230"/>
      <c r="M33" s="230"/>
      <c r="N33" s="230"/>
      <c r="O33" s="229">
        <f t="shared" si="2"/>
        <v>200</v>
      </c>
    </row>
    <row r="34" spans="1:15" ht="15" customHeight="1">
      <c r="A34" s="133"/>
      <c r="B34" s="142"/>
      <c r="C34" s="228"/>
      <c r="D34" s="230"/>
      <c r="E34" s="230"/>
      <c r="F34" s="230"/>
      <c r="G34" s="230"/>
      <c r="H34" s="230"/>
      <c r="I34" s="230"/>
      <c r="J34" s="230"/>
      <c r="K34" s="230"/>
      <c r="L34" s="230"/>
      <c r="M34" s="230"/>
      <c r="N34" s="230"/>
      <c r="O34" s="229">
        <f t="shared" si="2"/>
        <v>0</v>
      </c>
    </row>
    <row r="35" spans="1:15" ht="15" customHeight="1">
      <c r="A35" s="133" t="s">
        <v>206</v>
      </c>
      <c r="B35" s="142"/>
      <c r="C35" s="228"/>
      <c r="D35" s="230"/>
      <c r="E35" s="230"/>
      <c r="F35" s="230"/>
      <c r="G35" s="230"/>
      <c r="H35" s="230"/>
      <c r="I35" s="230"/>
      <c r="J35" s="230"/>
      <c r="K35" s="230"/>
      <c r="L35" s="230"/>
      <c r="M35" s="230"/>
      <c r="N35" s="230"/>
      <c r="O35" s="229">
        <f t="shared" si="2"/>
        <v>0</v>
      </c>
    </row>
    <row r="36" spans="1:15" ht="15" customHeight="1">
      <c r="A36" s="133"/>
      <c r="B36" s="142"/>
      <c r="C36" s="228"/>
      <c r="D36" s="230"/>
      <c r="E36" s="230"/>
      <c r="F36" s="230"/>
      <c r="G36" s="230"/>
      <c r="H36" s="230"/>
      <c r="I36" s="230"/>
      <c r="J36" s="230"/>
      <c r="K36" s="230"/>
      <c r="L36" s="230"/>
      <c r="M36" s="230"/>
      <c r="N36" s="230"/>
      <c r="O36" s="229">
        <f t="shared" si="2"/>
        <v>0</v>
      </c>
    </row>
    <row r="37" spans="1:15" ht="15" customHeight="1">
      <c r="A37" s="133" t="s">
        <v>207</v>
      </c>
      <c r="B37" s="142"/>
      <c r="C37" s="228"/>
      <c r="D37" s="230"/>
      <c r="E37" s="230"/>
      <c r="F37" s="230"/>
      <c r="G37" s="230"/>
      <c r="H37" s="230"/>
      <c r="I37" s="230"/>
      <c r="J37" s="230"/>
      <c r="K37" s="230"/>
      <c r="L37" s="230"/>
      <c r="M37" s="230"/>
      <c r="N37" s="230"/>
      <c r="O37" s="229">
        <f t="shared" si="2"/>
        <v>0</v>
      </c>
    </row>
    <row r="38" spans="1:15" ht="15" customHeight="1">
      <c r="A38" s="133"/>
      <c r="B38" s="168"/>
      <c r="C38" s="228"/>
      <c r="D38" s="230"/>
      <c r="E38" s="230"/>
      <c r="F38" s="230"/>
      <c r="G38" s="230"/>
      <c r="H38" s="230"/>
      <c r="I38" s="230"/>
      <c r="J38" s="230"/>
      <c r="K38" s="230"/>
      <c r="L38" s="230"/>
      <c r="M38" s="230"/>
      <c r="N38" s="230"/>
      <c r="O38" s="229">
        <f t="shared" si="2"/>
        <v>0</v>
      </c>
    </row>
    <row r="39" spans="1:15" ht="15" customHeight="1" thickBot="1">
      <c r="A39" s="134"/>
      <c r="B39" s="132" t="s">
        <v>208</v>
      </c>
      <c r="C39" s="231">
        <f aca="true" t="shared" si="3" ref="C39:N39">SUM(C23:C38)</f>
        <v>1450</v>
      </c>
      <c r="D39" s="231">
        <f t="shared" si="3"/>
        <v>10</v>
      </c>
      <c r="E39" s="231">
        <f t="shared" si="3"/>
        <v>10</v>
      </c>
      <c r="F39" s="231">
        <f t="shared" si="3"/>
        <v>10</v>
      </c>
      <c r="G39" s="231">
        <f t="shared" si="3"/>
        <v>10</v>
      </c>
      <c r="H39" s="231">
        <f t="shared" si="3"/>
        <v>10</v>
      </c>
      <c r="I39" s="231">
        <f t="shared" si="3"/>
        <v>10</v>
      </c>
      <c r="J39" s="231">
        <f t="shared" si="3"/>
        <v>10</v>
      </c>
      <c r="K39" s="231">
        <f t="shared" si="3"/>
        <v>10</v>
      </c>
      <c r="L39" s="231">
        <f t="shared" si="3"/>
        <v>10</v>
      </c>
      <c r="M39" s="231">
        <f t="shared" si="3"/>
        <v>10</v>
      </c>
      <c r="N39" s="231">
        <f t="shared" si="3"/>
        <v>10</v>
      </c>
      <c r="O39" s="231">
        <f>SUM(O21:O38)</f>
        <v>1560</v>
      </c>
    </row>
    <row r="40" spans="1:15" ht="15" customHeight="1" thickBot="1">
      <c r="A40" s="139"/>
      <c r="B40" s="140" t="s">
        <v>209</v>
      </c>
      <c r="C40" s="237">
        <f aca="true" t="shared" si="4" ref="C40:O40">SUM(C20+C39)</f>
        <v>1500</v>
      </c>
      <c r="D40" s="237">
        <f t="shared" si="4"/>
        <v>60</v>
      </c>
      <c r="E40" s="237">
        <f t="shared" si="4"/>
        <v>60</v>
      </c>
      <c r="F40" s="237">
        <f t="shared" si="4"/>
        <v>60</v>
      </c>
      <c r="G40" s="237">
        <f t="shared" si="4"/>
        <v>60</v>
      </c>
      <c r="H40" s="237">
        <f t="shared" si="4"/>
        <v>60</v>
      </c>
      <c r="I40" s="237">
        <f t="shared" si="4"/>
        <v>60</v>
      </c>
      <c r="J40" s="237">
        <f t="shared" si="4"/>
        <v>60</v>
      </c>
      <c r="K40" s="237">
        <f t="shared" si="4"/>
        <v>60</v>
      </c>
      <c r="L40" s="237">
        <f t="shared" si="4"/>
        <v>60</v>
      </c>
      <c r="M40" s="237">
        <f t="shared" si="4"/>
        <v>60</v>
      </c>
      <c r="N40" s="237">
        <f t="shared" si="4"/>
        <v>60</v>
      </c>
      <c r="O40" s="238">
        <f t="shared" si="4"/>
        <v>2160</v>
      </c>
    </row>
  </sheetData>
  <sheetProtection/>
  <printOptions horizontalCentered="1"/>
  <pageMargins left="0.75" right="0.5" top="1" bottom="1" header="0.5" footer="0.5"/>
  <pageSetup fitToHeight="1" fitToWidth="1" horizontalDpi="600" verticalDpi="600" orientation="landscape" scale="77"/>
  <headerFooter alignWithMargins="0">
    <oddFooter>&amp;LCreated by the Sitka Business Resource Center at Sitka Works!&amp;R&amp;F</oddFooter>
  </headerFooter>
</worksheet>
</file>

<file path=xl/worksheets/sheet7.xml><?xml version="1.0" encoding="utf-8"?>
<worksheet xmlns="http://schemas.openxmlformats.org/spreadsheetml/2006/main" xmlns:r="http://schemas.openxmlformats.org/officeDocument/2006/relationships">
  <dimension ref="A2:K35"/>
  <sheetViews>
    <sheetView zoomScalePageLayoutView="0" workbookViewId="0" topLeftCell="A1">
      <selection activeCell="A37" sqref="A37"/>
    </sheetView>
  </sheetViews>
  <sheetFormatPr defaultColWidth="8.8515625" defaultRowHeight="12.75"/>
  <cols>
    <col min="1" max="1" width="51.8515625" style="0" customWidth="1"/>
    <col min="2" max="2" width="0.71875" style="1" customWidth="1"/>
    <col min="3" max="3" width="13.421875" style="0" customWidth="1"/>
    <col min="4" max="4" width="16.7109375" style="0" customWidth="1"/>
  </cols>
  <sheetData>
    <row r="1" ht="19.5" customHeight="1" thickBot="1"/>
    <row r="2" spans="1:11" ht="18.75" thickBot="1">
      <c r="A2" s="108" t="s">
        <v>65</v>
      </c>
      <c r="B2" s="19"/>
      <c r="C2" s="27"/>
      <c r="D2" s="3"/>
      <c r="E2" s="3"/>
      <c r="F2" s="3"/>
      <c r="G2" s="1"/>
      <c r="H2" s="1"/>
      <c r="I2" s="1"/>
      <c r="J2" s="1"/>
      <c r="K2" s="1"/>
    </row>
    <row r="3" spans="1:6" ht="24" customHeight="1">
      <c r="A3" s="109" t="s">
        <v>114</v>
      </c>
      <c r="B3" s="28"/>
      <c r="C3" s="29"/>
      <c r="D3" s="4"/>
      <c r="E3" s="4"/>
      <c r="F3" s="4"/>
    </row>
    <row r="4" spans="1:7" ht="15" customHeight="1">
      <c r="A4" s="30" t="s">
        <v>66</v>
      </c>
      <c r="B4" s="31"/>
      <c r="C4" s="110" t="s">
        <v>53</v>
      </c>
      <c r="D4" s="111" t="s">
        <v>51</v>
      </c>
      <c r="E4" s="3"/>
      <c r="F4" s="3"/>
      <c r="G4" s="1"/>
    </row>
    <row r="5" spans="1:7" ht="15" customHeight="1">
      <c r="A5" s="32" t="s">
        <v>67</v>
      </c>
      <c r="B5" s="33"/>
      <c r="C5" s="127">
        <v>1250</v>
      </c>
      <c r="D5" s="128">
        <v>1250</v>
      </c>
      <c r="E5" s="3"/>
      <c r="F5" s="3"/>
      <c r="G5" s="1"/>
    </row>
    <row r="6" spans="1:7" ht="15" customHeight="1">
      <c r="A6" s="34" t="s">
        <v>171</v>
      </c>
      <c r="B6" s="33"/>
      <c r="C6" s="129">
        <v>900</v>
      </c>
      <c r="D6" s="128">
        <v>900</v>
      </c>
      <c r="E6" s="3"/>
      <c r="F6" s="3"/>
      <c r="G6" s="1"/>
    </row>
    <row r="7" spans="1:7" ht="15" customHeight="1">
      <c r="A7" s="34" t="s">
        <v>52</v>
      </c>
      <c r="B7" s="33"/>
      <c r="C7" s="129">
        <v>0</v>
      </c>
      <c r="D7" s="128">
        <v>0</v>
      </c>
      <c r="E7" s="3"/>
      <c r="F7" s="3"/>
      <c r="G7" s="1"/>
    </row>
    <row r="8" spans="1:7" ht="15" customHeight="1">
      <c r="A8" s="34" t="s">
        <v>107</v>
      </c>
      <c r="B8" s="33"/>
      <c r="C8" s="129">
        <v>0</v>
      </c>
      <c r="D8" s="128">
        <v>0</v>
      </c>
      <c r="E8" s="3"/>
      <c r="F8" s="3"/>
      <c r="G8" s="1"/>
    </row>
    <row r="9" spans="1:7" ht="15" customHeight="1">
      <c r="A9" s="34" t="s">
        <v>68</v>
      </c>
      <c r="B9" s="33"/>
      <c r="C9" s="129">
        <v>0</v>
      </c>
      <c r="D9" s="128">
        <v>0</v>
      </c>
      <c r="E9" s="3"/>
      <c r="F9" s="3"/>
      <c r="G9" s="1"/>
    </row>
    <row r="10" spans="1:7" ht="15" customHeight="1">
      <c r="A10" s="34" t="s">
        <v>32</v>
      </c>
      <c r="B10" s="33"/>
      <c r="C10" s="129">
        <v>0</v>
      </c>
      <c r="D10" s="128">
        <v>0</v>
      </c>
      <c r="E10" s="3"/>
      <c r="F10" s="3"/>
      <c r="G10" s="1"/>
    </row>
    <row r="11" spans="1:7" ht="15" customHeight="1">
      <c r="A11" s="34" t="s">
        <v>69</v>
      </c>
      <c r="B11" s="35"/>
      <c r="C11" s="129">
        <v>0</v>
      </c>
      <c r="D11" s="128">
        <v>400</v>
      </c>
      <c r="E11" s="3"/>
      <c r="F11" s="3"/>
      <c r="G11" s="1"/>
    </row>
    <row r="12" spans="1:7" ht="15" customHeight="1">
      <c r="A12" s="169" t="s">
        <v>61</v>
      </c>
      <c r="B12" s="28"/>
      <c r="C12" s="129">
        <v>0</v>
      </c>
      <c r="D12" s="128">
        <v>500</v>
      </c>
      <c r="E12" s="3"/>
      <c r="F12" s="3"/>
      <c r="G12" s="1"/>
    </row>
    <row r="13" spans="1:7" ht="18.75" customHeight="1">
      <c r="A13" s="34" t="s">
        <v>62</v>
      </c>
      <c r="B13" s="33"/>
      <c r="C13" s="129">
        <v>830</v>
      </c>
      <c r="D13" s="128">
        <v>830</v>
      </c>
      <c r="E13" s="3"/>
      <c r="F13" s="3"/>
      <c r="G13" s="1"/>
    </row>
    <row r="14" spans="1:6" ht="18" customHeight="1">
      <c r="A14" s="36" t="s">
        <v>172</v>
      </c>
      <c r="B14" s="35"/>
      <c r="C14" s="115">
        <f>SUM(C5:C12)</f>
        <v>2150</v>
      </c>
      <c r="D14" s="116">
        <f>SUM(D5:D13)</f>
        <v>3880</v>
      </c>
      <c r="E14" s="4"/>
      <c r="F14" s="4"/>
    </row>
    <row r="15" spans="1:7" ht="15" customHeight="1">
      <c r="A15" s="35"/>
      <c r="B15" s="35"/>
      <c r="C15" s="117"/>
      <c r="D15" s="113"/>
      <c r="E15" s="3"/>
      <c r="F15" s="3"/>
      <c r="G15" s="1"/>
    </row>
    <row r="16" spans="1:7" ht="15" customHeight="1">
      <c r="A16" s="30" t="s">
        <v>173</v>
      </c>
      <c r="B16" s="31"/>
      <c r="C16" s="118"/>
      <c r="D16" s="116"/>
      <c r="E16" s="3"/>
      <c r="F16" s="3"/>
      <c r="G16" s="1"/>
    </row>
    <row r="17" spans="1:7" ht="14.25" customHeight="1">
      <c r="A17" s="32" t="s">
        <v>187</v>
      </c>
      <c r="B17" s="33"/>
      <c r="C17" s="112">
        <v>0</v>
      </c>
      <c r="D17" s="113">
        <v>0</v>
      </c>
      <c r="E17" s="3"/>
      <c r="F17" s="3"/>
      <c r="G17" s="1"/>
    </row>
    <row r="18" spans="1:7" ht="15" customHeight="1">
      <c r="A18" s="34" t="s">
        <v>54</v>
      </c>
      <c r="B18" s="33"/>
      <c r="C18" s="129">
        <v>810</v>
      </c>
      <c r="D18" s="128">
        <v>810</v>
      </c>
      <c r="E18" s="3"/>
      <c r="F18" s="3"/>
      <c r="G18" s="1"/>
    </row>
    <row r="19" spans="1:7" ht="15" customHeight="1">
      <c r="A19" s="34" t="s">
        <v>180</v>
      </c>
      <c r="B19" s="33"/>
      <c r="C19" s="129">
        <v>200</v>
      </c>
      <c r="D19" s="128">
        <v>200</v>
      </c>
      <c r="E19" s="5"/>
      <c r="F19" s="3"/>
      <c r="G19" s="1"/>
    </row>
    <row r="20" spans="1:7" ht="15" customHeight="1">
      <c r="A20" s="34" t="s">
        <v>174</v>
      </c>
      <c r="B20" s="33"/>
      <c r="C20" s="129">
        <v>15</v>
      </c>
      <c r="D20" s="128">
        <v>15</v>
      </c>
      <c r="E20" s="5"/>
      <c r="F20" s="3"/>
      <c r="G20" s="1"/>
    </row>
    <row r="21" spans="1:7" ht="15" customHeight="1">
      <c r="A21" s="34" t="s">
        <v>27</v>
      </c>
      <c r="B21" s="33"/>
      <c r="C21" s="130">
        <v>250</v>
      </c>
      <c r="D21" s="131">
        <v>250</v>
      </c>
      <c r="E21" s="5"/>
      <c r="F21" s="3"/>
      <c r="G21" s="1"/>
    </row>
    <row r="22" spans="1:7" ht="15" customHeight="1">
      <c r="A22" s="34" t="s">
        <v>10</v>
      </c>
      <c r="B22" s="33"/>
      <c r="C22" s="129">
        <v>50</v>
      </c>
      <c r="D22" s="128">
        <v>50</v>
      </c>
      <c r="E22" s="5"/>
      <c r="F22" s="3"/>
      <c r="G22" s="1"/>
    </row>
    <row r="23" spans="1:7" ht="15" customHeight="1">
      <c r="A23" s="34" t="s">
        <v>108</v>
      </c>
      <c r="B23" s="33"/>
      <c r="C23" s="129">
        <v>85</v>
      </c>
      <c r="D23" s="128">
        <v>85</v>
      </c>
      <c r="E23" s="5"/>
      <c r="F23" s="3"/>
      <c r="G23" s="1"/>
    </row>
    <row r="24" spans="1:7" ht="15" customHeight="1">
      <c r="A24" s="34" t="s">
        <v>47</v>
      </c>
      <c r="B24" s="33"/>
      <c r="C24" s="129">
        <v>100</v>
      </c>
      <c r="D24" s="128">
        <v>100</v>
      </c>
      <c r="E24" s="5"/>
      <c r="F24" s="3"/>
      <c r="G24" s="1"/>
    </row>
    <row r="25" spans="1:7" ht="15" customHeight="1">
      <c r="A25" s="34" t="s">
        <v>214</v>
      </c>
      <c r="B25" s="33"/>
      <c r="C25" s="129">
        <v>100</v>
      </c>
      <c r="D25" s="128">
        <v>100</v>
      </c>
      <c r="E25" s="5"/>
      <c r="F25" s="3"/>
      <c r="G25" s="1"/>
    </row>
    <row r="26" spans="1:7" ht="15" customHeight="1">
      <c r="A26" s="34" t="s">
        <v>181</v>
      </c>
      <c r="B26" s="33"/>
      <c r="C26" s="129">
        <v>50</v>
      </c>
      <c r="D26" s="128">
        <v>50</v>
      </c>
      <c r="E26" s="5"/>
      <c r="F26" s="3"/>
      <c r="G26" s="1"/>
    </row>
    <row r="27" spans="1:7" ht="15" customHeight="1">
      <c r="A27" s="34" t="s">
        <v>42</v>
      </c>
      <c r="B27" s="33"/>
      <c r="C27" s="114"/>
      <c r="D27" s="113"/>
      <c r="E27" s="5"/>
      <c r="F27" s="3"/>
      <c r="G27" s="1"/>
    </row>
    <row r="28" spans="1:7" ht="15" customHeight="1">
      <c r="A28" s="36" t="s">
        <v>48</v>
      </c>
      <c r="B28" s="35"/>
      <c r="C28" s="119">
        <f>SUM(C17:C27)</f>
        <v>1660</v>
      </c>
      <c r="D28" s="119">
        <f>SUM(D17:D27)</f>
        <v>1660</v>
      </c>
      <c r="E28" s="5"/>
      <c r="F28" s="3"/>
      <c r="G28" s="1"/>
    </row>
    <row r="29" spans="1:7" ht="15" customHeight="1">
      <c r="A29" s="36" t="s">
        <v>9</v>
      </c>
      <c r="B29" s="37"/>
      <c r="C29" s="143">
        <f>SUM(C14-C28)</f>
        <v>490</v>
      </c>
      <c r="D29" s="143">
        <f>SUM(D14-D28)</f>
        <v>2220</v>
      </c>
      <c r="E29" s="5"/>
      <c r="F29" s="3"/>
      <c r="G29" s="1"/>
    </row>
    <row r="30" spans="1:7" ht="18.75" customHeight="1">
      <c r="A30" s="120" t="s">
        <v>49</v>
      </c>
      <c r="B30" s="121"/>
      <c r="C30" s="122"/>
      <c r="D30" s="55"/>
      <c r="E30" s="3"/>
      <c r="F30" s="3"/>
      <c r="G30" s="1"/>
    </row>
    <row r="31" spans="1:7" ht="15" customHeight="1">
      <c r="A31" s="292" t="s">
        <v>50</v>
      </c>
      <c r="B31" s="292"/>
      <c r="C31" s="292"/>
      <c r="D31" s="292"/>
      <c r="E31" s="3"/>
      <c r="F31" s="3"/>
      <c r="G31" s="1"/>
    </row>
    <row r="32" spans="1:4" ht="18" customHeight="1">
      <c r="A32" s="293" t="s">
        <v>134</v>
      </c>
      <c r="B32" s="294"/>
      <c r="C32" s="294"/>
      <c r="D32" s="294"/>
    </row>
    <row r="33" spans="1:4" ht="12.75">
      <c r="A33" s="294"/>
      <c r="B33" s="294"/>
      <c r="C33" s="294"/>
      <c r="D33" s="294"/>
    </row>
    <row r="34" spans="1:4" ht="16.5" customHeight="1">
      <c r="A34" s="124"/>
      <c r="B34" s="125"/>
      <c r="C34" s="123"/>
      <c r="D34" s="123"/>
    </row>
    <row r="35" spans="1:4" ht="12.75">
      <c r="A35" s="126"/>
      <c r="B35" s="3"/>
      <c r="C35" s="4"/>
      <c r="D35" s="4"/>
    </row>
  </sheetData>
  <sheetProtection/>
  <mergeCells count="2">
    <mergeCell ref="A31:D31"/>
    <mergeCell ref="A32:D33"/>
  </mergeCells>
  <printOptions horizontalCentered="1"/>
  <pageMargins left="0.75" right="0.75" top="1" bottom="1.64" header="0.5" footer="0.35"/>
  <pageSetup horizontalDpi="600" verticalDpi="600" orientation="portrait"/>
  <headerFooter alignWithMargins="0">
    <oddFooter>&amp;CCreated by the Sitka Business Resource Center at Sitka Works!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Sitka Business Resource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Financials Template - with instructions</dc:title>
  <dc:subject>Startup, Sales Forecast, Cash Flow, Income Projection, Personal Projections, Balance Sheet</dc:subject>
  <dc:creator>Staff</dc:creator>
  <cp:keywords/>
  <dc:description/>
  <cp:lastModifiedBy>Smartnote</cp:lastModifiedBy>
  <cp:lastPrinted>2007-09-25T23:06:22Z</cp:lastPrinted>
  <dcterms:created xsi:type="dcterms:W3CDTF">2003-02-13T20:54:17Z</dcterms:created>
  <dcterms:modified xsi:type="dcterms:W3CDTF">2019-04-06T08:31:44Z</dcterms:modified>
  <cp:category/>
  <cp:version/>
  <cp:contentType/>
  <cp:contentStatus/>
</cp:coreProperties>
</file>