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46" windowWidth="11340" windowHeight="65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 satisfied Microsoft Office user</author>
  </authors>
  <commentList>
    <comment ref="H6" authorId="0">
      <text>
        <r>
          <rPr>
            <sz val="8"/>
            <rFont val="Tahoma"/>
            <family val="0"/>
          </rPr>
          <t xml:space="preserve">Enter start date in format dd/mm/yy - eg 14/08/00
</t>
        </r>
      </text>
    </comment>
    <comment ref="H8" authorId="0">
      <text>
        <r>
          <rPr>
            <sz val="8"/>
            <rFont val="Tahoma"/>
            <family val="0"/>
          </rPr>
          <t>Leave start and finish times blank, and enter "Full day flex" for a full day flexitime (or unpaid leave)
Show actual start and finish times, and enter "Part day flex" for shorter flexitime (or unpaid leave)
Leave start and finish times blank, and enter "Sick leave", "Annual leave" etc if full day's paid leave
Show actual start and finish times, and enter "Part sick leave" etc for shorter paid leave
Leave start and finish times blank, and enter "Full day time in lieu" for a full day time in lieu
Show actual start and finish times, and enter "Part day time in lieu" for shorter time in lieu</t>
        </r>
      </text>
    </comment>
    <comment ref="I8" authorId="0">
      <text>
        <r>
          <rPr>
            <sz val="8"/>
            <rFont val="Tahoma"/>
            <family val="0"/>
          </rPr>
          <t>Use this to record hours worked only if the valuecalculated by the spreadsheet is incorrect</t>
        </r>
      </text>
    </comment>
  </commentList>
</comments>
</file>

<file path=xl/sharedStrings.xml><?xml version="1.0" encoding="utf-8"?>
<sst xmlns="http://schemas.openxmlformats.org/spreadsheetml/2006/main" count="49" uniqueCount="42">
  <si>
    <t xml:space="preserve">to </t>
  </si>
  <si>
    <t>Date</t>
  </si>
  <si>
    <t>Finish</t>
  </si>
  <si>
    <t>Breaks</t>
  </si>
  <si>
    <t>Comments</t>
  </si>
  <si>
    <t>Corrected time</t>
  </si>
  <si>
    <t>any flex</t>
  </si>
  <si>
    <t>full day leave</t>
  </si>
  <si>
    <t>any time in lieu</t>
  </si>
  <si>
    <t>ordinary</t>
  </si>
  <si>
    <t>minutes today</t>
  </si>
  <si>
    <t xml:space="preserve">Hours </t>
  </si>
  <si>
    <t>Cumulative minutes</t>
  </si>
  <si>
    <t xml:space="preserve">Cumulative </t>
  </si>
  <si>
    <t>hh</t>
  </si>
  <si>
    <t>mm</t>
  </si>
  <si>
    <t>worked</t>
  </si>
  <si>
    <t>hours</t>
  </si>
  <si>
    <t>Ordinary hours for accounting period</t>
  </si>
  <si>
    <t>Total actual hours worked in accounting period</t>
  </si>
  <si>
    <t>Difference</t>
  </si>
  <si>
    <t>Carry over from previous period</t>
  </si>
  <si>
    <t>Carry over to following period</t>
  </si>
  <si>
    <t>Signed</t>
  </si>
  <si>
    <t xml:space="preserve">Supervisor  </t>
  </si>
  <si>
    <t xml:space="preserve">Date  </t>
  </si>
  <si>
    <t>For a full day flexitime (or unpaid leave), have start and finish times blank, and enter "Full day flex"</t>
  </si>
  <si>
    <t>For shorter flexitime (or unpaid leave), show actual start and finish times, and enter "Part day flex"</t>
  </si>
  <si>
    <t>For a full day paid leave, have start and finish times blank, and enter "Sick leave", "Annual leave" etc</t>
  </si>
  <si>
    <t>For shorter paid leave, show actual start and finish times, and enter "Part sick leave" etc</t>
  </si>
  <si>
    <t>For a full day time in lieu, have start and finish times blank, and enter "Full day time in lieu"</t>
  </si>
  <si>
    <t>For shorter time in lieu, show actual start and finish times, and enter "Part day time in lieu"</t>
  </si>
  <si>
    <t>Start</t>
  </si>
  <si>
    <t>Enter times as hours (in the cell to the left of the dashed line), and minutes (in the cell to the right) using a</t>
  </si>
  <si>
    <t>24 hr clock.  If the "Hours today" figure is calculated incorrectly, enter the correct value in "Corrected time"</t>
  </si>
  <si>
    <t>Name:</t>
  </si>
  <si>
    <t>Division:</t>
  </si>
  <si>
    <t>Accounting period from:</t>
  </si>
  <si>
    <t>Hours per week:</t>
  </si>
  <si>
    <t>Days per week:</t>
  </si>
  <si>
    <t>0</t>
  </si>
  <si>
    <t>FLEXIBLE WORKING HOURS SCHEME TIMELOG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</si>
</sst>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
    <numFmt numFmtId="173" formatCode="[h]:mm"/>
    <numFmt numFmtId="174" formatCode="00"/>
  </numFmts>
  <fonts count="40">
    <font>
      <sz val="10"/>
      <name val="Arial"/>
      <family val="0"/>
    </font>
    <font>
      <sz val="8"/>
      <name val="Tahoma"/>
      <family val="0"/>
    </font>
    <font>
      <sz val="8"/>
      <name val="Arial"/>
      <family val="0"/>
    </font>
    <font>
      <sz val="9"/>
      <name val="Arial"/>
      <family val="2"/>
    </font>
    <font>
      <sz val="16"/>
      <name val="Script"/>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style="dotted"/>
      <right style="thin"/>
      <top style="dotted"/>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dotted"/>
      <right style="thin"/>
      <top>
        <color indexed="63"/>
      </top>
      <bottom>
        <color indexed="63"/>
      </bottom>
    </border>
    <border>
      <left>
        <color indexed="63"/>
      </left>
      <right style="thin"/>
      <top>
        <color indexed="63"/>
      </top>
      <bottom>
        <color indexed="63"/>
      </bottom>
    </border>
    <border>
      <left style="dotted"/>
      <right style="thin"/>
      <top>
        <color indexed="63"/>
      </top>
      <bottom style="thin"/>
    </border>
    <border>
      <left>
        <color indexed="63"/>
      </left>
      <right style="thin"/>
      <top>
        <color indexed="63"/>
      </top>
      <bottom style="thin"/>
    </border>
    <border>
      <left style="thin"/>
      <right style="dotted"/>
      <top style="thin"/>
      <bottom style="thin"/>
    </border>
    <border>
      <left>
        <color indexed="63"/>
      </left>
      <right style="thin"/>
      <top style="thin"/>
      <bottom style="thin"/>
    </border>
    <border>
      <left style="thin"/>
      <right style="thin"/>
      <top style="thin"/>
      <bottom style="thin"/>
    </border>
    <border>
      <left>
        <color indexed="63"/>
      </left>
      <right style="dotted"/>
      <top style="thin">
        <color indexed="22"/>
      </top>
      <bottom style="thin">
        <color indexed="22"/>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thin">
        <color indexed="22"/>
      </top>
      <bottom style="thin">
        <color indexed="22"/>
      </bottom>
    </border>
    <border>
      <left style="dotted"/>
      <right style="thin"/>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color indexed="63"/>
      </bottom>
    </border>
    <border>
      <left style="dotted"/>
      <right style="thin"/>
      <top style="thin">
        <color indexed="22"/>
      </top>
      <bottom>
        <color indexed="63"/>
      </bottom>
    </border>
    <border>
      <left>
        <color indexed="63"/>
      </left>
      <right style="dotted"/>
      <top style="thin">
        <color indexed="22"/>
      </top>
      <bottom>
        <color indexed="63"/>
      </bottom>
    </border>
    <border>
      <left>
        <color indexed="63"/>
      </left>
      <right>
        <color indexed="63"/>
      </right>
      <top style="thin">
        <color indexed="22"/>
      </top>
      <bottom>
        <color indexed="63"/>
      </bottom>
    </border>
    <border>
      <left style="thin"/>
      <right>
        <color indexed="63"/>
      </right>
      <top style="thin"/>
      <bottom style="thin">
        <color indexed="22"/>
      </bottom>
    </border>
    <border>
      <left style="dotted"/>
      <right style="thin"/>
      <top style="thin"/>
      <bottom style="thin">
        <color indexed="22"/>
      </bottom>
    </border>
    <border>
      <left>
        <color indexed="63"/>
      </left>
      <right style="dotted"/>
      <top style="thin"/>
      <bottom style="thin">
        <color indexed="22"/>
      </bottom>
    </border>
    <border>
      <left>
        <color indexed="63"/>
      </left>
      <right>
        <color indexed="63"/>
      </right>
      <top style="thin"/>
      <bottom style="thin">
        <color indexed="22"/>
      </bottom>
    </border>
    <border>
      <left style="thin"/>
      <right style="thin"/>
      <top style="thin"/>
      <bottom style="thin">
        <color indexed="22"/>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color indexed="63"/>
      </bottom>
    </border>
    <border>
      <left style="thin"/>
      <right style="thin"/>
      <top style="thin">
        <color indexed="22"/>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6">
    <xf numFmtId="0" fontId="0" fillId="0" borderId="0" xfId="0" applyAlignment="1">
      <alignment/>
    </xf>
    <xf numFmtId="0" fontId="0" fillId="33" borderId="10" xfId="0" applyFont="1" applyFill="1" applyBorder="1" applyAlignment="1" applyProtection="1">
      <alignment horizontal="centerContinuous" wrapText="1"/>
      <protection/>
    </xf>
    <xf numFmtId="0" fontId="0" fillId="33" borderId="11" xfId="0" applyFont="1" applyFill="1" applyBorder="1" applyAlignment="1" applyProtection="1">
      <alignment horizontal="centerContinuous" wrapText="1"/>
      <protection/>
    </xf>
    <xf numFmtId="0" fontId="0" fillId="33" borderId="12" xfId="0" applyFont="1" applyFill="1" applyBorder="1" applyAlignment="1" applyProtection="1">
      <alignment horizontal="centerContinuous" wrapText="1"/>
      <protection/>
    </xf>
    <xf numFmtId="173" fontId="0" fillId="33" borderId="10" xfId="0" applyNumberFormat="1" applyFont="1" applyFill="1" applyBorder="1" applyAlignment="1" applyProtection="1">
      <alignment horizontal="centerContinuous"/>
      <protection/>
    </xf>
    <xf numFmtId="0" fontId="0" fillId="33" borderId="11" xfId="0" applyFont="1" applyFill="1" applyBorder="1" applyAlignment="1" applyProtection="1">
      <alignment horizontal="centerContinuous"/>
      <protection/>
    </xf>
    <xf numFmtId="0" fontId="0" fillId="33" borderId="13" xfId="0" applyFont="1" applyFill="1" applyBorder="1" applyAlignment="1" applyProtection="1">
      <alignment horizontal="center"/>
      <protection/>
    </xf>
    <xf numFmtId="0" fontId="0" fillId="33" borderId="14" xfId="0" applyFont="1" applyFill="1" applyBorder="1" applyAlignment="1" applyProtection="1">
      <alignment horizontal="centerContinuous"/>
      <protection/>
    </xf>
    <xf numFmtId="0" fontId="0" fillId="33" borderId="15" xfId="0" applyFont="1" applyFill="1" applyBorder="1" applyAlignment="1" applyProtection="1">
      <alignment horizontal="centerContinuous"/>
      <protection/>
    </xf>
    <xf numFmtId="0" fontId="0" fillId="34" borderId="11" xfId="0" applyFont="1" applyFill="1" applyBorder="1" applyAlignment="1" applyProtection="1">
      <alignment horizontal="center"/>
      <protection/>
    </xf>
    <xf numFmtId="1" fontId="0" fillId="34" borderId="11" xfId="0" applyNumberFormat="1" applyFont="1" applyFill="1" applyBorder="1" applyAlignment="1" applyProtection="1">
      <alignment/>
      <protection/>
    </xf>
    <xf numFmtId="20" fontId="0" fillId="33" borderId="10" xfId="0" applyNumberFormat="1" applyFont="1" applyFill="1" applyBorder="1" applyAlignment="1" applyProtection="1">
      <alignment horizontal="center" wrapText="1"/>
      <protection/>
    </xf>
    <xf numFmtId="1" fontId="0" fillId="34" borderId="11" xfId="0" applyNumberFormat="1"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0" fillId="34" borderId="19" xfId="0" applyFont="1" applyFill="1" applyBorder="1" applyAlignment="1" applyProtection="1">
      <alignment horizontal="center"/>
      <protection/>
    </xf>
    <xf numFmtId="1" fontId="0" fillId="34" borderId="19" xfId="0" applyNumberFormat="1" applyFont="1" applyFill="1" applyBorder="1" applyAlignment="1" applyProtection="1">
      <alignment/>
      <protection/>
    </xf>
    <xf numFmtId="20" fontId="0" fillId="33" borderId="20" xfId="0" applyNumberFormat="1" applyFont="1" applyFill="1" applyBorder="1" applyAlignment="1" applyProtection="1">
      <alignment horizontal="center" wrapText="1"/>
      <protection/>
    </xf>
    <xf numFmtId="1" fontId="0" fillId="34" borderId="19" xfId="0" applyNumberFormat="1" applyFont="1" applyFill="1" applyBorder="1" applyAlignment="1" applyProtection="1">
      <alignment horizontal="center"/>
      <protection/>
    </xf>
    <xf numFmtId="0" fontId="0" fillId="0" borderId="0" xfId="0" applyFont="1" applyAlignment="1" applyProtection="1">
      <alignment horizontal="left"/>
      <protection/>
    </xf>
    <xf numFmtId="49" fontId="0" fillId="0" borderId="0" xfId="0" applyNumberFormat="1" applyFont="1" applyAlignment="1" applyProtection="1">
      <alignment/>
      <protection/>
    </xf>
    <xf numFmtId="0" fontId="0" fillId="0" borderId="0" xfId="0" applyFont="1" applyAlignment="1" applyProtection="1">
      <alignment/>
      <protection/>
    </xf>
    <xf numFmtId="1" fontId="0" fillId="0" borderId="0" xfId="0" applyNumberFormat="1" applyFont="1" applyFill="1" applyAlignment="1" applyProtection="1">
      <alignment/>
      <protection/>
    </xf>
    <xf numFmtId="0" fontId="0" fillId="34" borderId="0" xfId="0" applyFont="1" applyFill="1" applyAlignment="1" applyProtection="1">
      <alignment horizontal="center"/>
      <protection/>
    </xf>
    <xf numFmtId="1" fontId="0" fillId="34" borderId="0" xfId="0" applyNumberFormat="1" applyFont="1" applyFill="1" applyAlignment="1" applyProtection="1">
      <alignment/>
      <protection/>
    </xf>
    <xf numFmtId="1" fontId="0" fillId="0" borderId="0" xfId="0" applyNumberFormat="1" applyFont="1" applyFill="1" applyBorder="1" applyAlignment="1" applyProtection="1">
      <alignment/>
      <protection/>
    </xf>
    <xf numFmtId="0" fontId="0" fillId="0" borderId="21" xfId="0" applyFont="1" applyBorder="1" applyAlignment="1" applyProtection="1">
      <alignment/>
      <protection locked="0"/>
    </xf>
    <xf numFmtId="49" fontId="0" fillId="0" borderId="22" xfId="0" applyNumberFormat="1" applyFont="1" applyBorder="1" applyAlignment="1" applyProtection="1">
      <alignment/>
      <protection locked="0"/>
    </xf>
    <xf numFmtId="0" fontId="0" fillId="33" borderId="21" xfId="0" applyFont="1" applyFill="1" applyBorder="1" applyAlignment="1" applyProtection="1">
      <alignment/>
      <protection/>
    </xf>
    <xf numFmtId="0" fontId="0" fillId="33" borderId="21" xfId="0" applyFont="1" applyFill="1" applyBorder="1" applyAlignment="1" applyProtection="1">
      <alignment horizontal="right"/>
      <protection/>
    </xf>
    <xf numFmtId="0" fontId="0" fillId="33" borderId="23" xfId="0" applyFont="1" applyFill="1" applyBorder="1" applyAlignment="1" applyProtection="1">
      <alignment/>
      <protection/>
    </xf>
    <xf numFmtId="0" fontId="0" fillId="0" borderId="20" xfId="0" applyFont="1" applyBorder="1" applyAlignment="1" applyProtection="1">
      <alignment/>
      <protection locked="0"/>
    </xf>
    <xf numFmtId="49" fontId="0" fillId="0" borderId="24" xfId="0" applyNumberFormat="1" applyFont="1" applyBorder="1" applyAlignment="1" applyProtection="1">
      <alignment/>
      <protection locked="0"/>
    </xf>
    <xf numFmtId="1" fontId="0" fillId="34" borderId="25" xfId="0" applyNumberFormat="1" applyFont="1" applyFill="1" applyBorder="1" applyAlignment="1" applyProtection="1">
      <alignment/>
      <protection/>
    </xf>
    <xf numFmtId="0" fontId="0" fillId="33" borderId="20" xfId="0" applyFont="1" applyFill="1" applyBorder="1" applyAlignment="1" applyProtection="1">
      <alignment/>
      <protection/>
    </xf>
    <xf numFmtId="0" fontId="0" fillId="33" borderId="25" xfId="0" applyFont="1" applyFill="1" applyBorder="1" applyAlignment="1" applyProtection="1">
      <alignment/>
      <protection/>
    </xf>
    <xf numFmtId="49" fontId="0" fillId="0" borderId="0" xfId="0" applyNumberFormat="1" applyFont="1" applyFill="1" applyAlignment="1" applyProtection="1">
      <alignment horizontal="left"/>
      <protection/>
    </xf>
    <xf numFmtId="1" fontId="0" fillId="0" borderId="26" xfId="0" applyNumberFormat="1" applyFont="1" applyFill="1" applyBorder="1" applyAlignment="1" applyProtection="1">
      <alignment horizontal="right"/>
      <protection/>
    </xf>
    <xf numFmtId="1" fontId="0" fillId="0" borderId="27" xfId="0" applyNumberFormat="1" applyFont="1" applyFill="1" applyBorder="1" applyAlignment="1" applyProtection="1">
      <alignment horizontal="left"/>
      <protection/>
    </xf>
    <xf numFmtId="0" fontId="0" fillId="33" borderId="0" xfId="0" applyFont="1" applyFill="1" applyBorder="1" applyAlignment="1" applyProtection="1">
      <alignment/>
      <protection/>
    </xf>
    <xf numFmtId="1" fontId="0" fillId="34" borderId="0" xfId="0" applyNumberFormat="1" applyFont="1" applyFill="1" applyBorder="1" applyAlignment="1" applyProtection="1">
      <alignment/>
      <protection/>
    </xf>
    <xf numFmtId="0" fontId="0" fillId="33" borderId="12" xfId="0" applyFont="1" applyFill="1" applyBorder="1" applyAlignment="1" applyProtection="1">
      <alignment/>
      <protection/>
    </xf>
    <xf numFmtId="0" fontId="0" fillId="0" borderId="28" xfId="0" applyFont="1" applyFill="1" applyBorder="1" applyAlignment="1" applyProtection="1">
      <alignment/>
      <protection/>
    </xf>
    <xf numFmtId="49" fontId="0" fillId="33" borderId="0" xfId="0" applyNumberFormat="1" applyFont="1" applyFill="1" applyBorder="1" applyAlignment="1" applyProtection="1">
      <alignment/>
      <protection/>
    </xf>
    <xf numFmtId="0" fontId="0" fillId="0" borderId="0" xfId="0" applyFont="1" applyAlignment="1" applyProtection="1">
      <alignment horizontal="center"/>
      <protection/>
    </xf>
    <xf numFmtId="174" fontId="0" fillId="0" borderId="29" xfId="0" applyNumberFormat="1" applyFont="1" applyBorder="1" applyAlignment="1" applyProtection="1">
      <alignment horizontal="center"/>
      <protection locked="0"/>
    </xf>
    <xf numFmtId="174" fontId="0" fillId="0" borderId="0" xfId="0" applyNumberFormat="1" applyFont="1" applyBorder="1" applyAlignment="1" applyProtection="1">
      <alignment horizontal="center"/>
      <protection locked="0"/>
    </xf>
    <xf numFmtId="174" fontId="0" fillId="0" borderId="25" xfId="0" applyNumberFormat="1" applyFont="1" applyBorder="1" applyAlignment="1" applyProtection="1">
      <alignment horizontal="center"/>
      <protection locked="0"/>
    </xf>
    <xf numFmtId="174" fontId="0" fillId="0" borderId="30" xfId="0" applyNumberFormat="1" applyFont="1" applyBorder="1" applyAlignment="1" applyProtection="1">
      <alignment horizontal="center"/>
      <protection locked="0"/>
    </xf>
    <xf numFmtId="174" fontId="0" fillId="0" borderId="31" xfId="0" applyNumberFormat="1" applyFont="1" applyBorder="1" applyAlignment="1" applyProtection="1">
      <alignment horizontal="center"/>
      <protection locked="0"/>
    </xf>
    <xf numFmtId="0" fontId="0" fillId="33" borderId="21" xfId="0" applyFont="1" applyFill="1" applyBorder="1" applyAlignment="1" applyProtection="1">
      <alignment horizontal="center"/>
      <protection/>
    </xf>
    <xf numFmtId="0" fontId="0" fillId="33" borderId="20" xfId="0" applyFont="1" applyFill="1" applyBorder="1" applyAlignment="1" applyProtection="1">
      <alignment horizontal="center"/>
      <protection/>
    </xf>
    <xf numFmtId="0" fontId="0" fillId="0" borderId="0" xfId="0" applyFont="1" applyBorder="1" applyAlignment="1" applyProtection="1">
      <alignment/>
      <protection/>
    </xf>
    <xf numFmtId="49" fontId="0" fillId="0" borderId="0" xfId="0" applyNumberFormat="1" applyFont="1" applyBorder="1" applyAlignment="1" applyProtection="1">
      <alignment/>
      <protection/>
    </xf>
    <xf numFmtId="0" fontId="0" fillId="0" borderId="0" xfId="0" applyFont="1" applyBorder="1" applyAlignment="1" applyProtection="1">
      <alignment horizontal="center"/>
      <protection/>
    </xf>
    <xf numFmtId="0" fontId="0" fillId="34" borderId="0" xfId="0" applyFont="1" applyFill="1" applyBorder="1" applyAlignment="1" applyProtection="1">
      <alignment horizontal="center"/>
      <protection/>
    </xf>
    <xf numFmtId="0" fontId="0" fillId="0" borderId="32" xfId="0" applyFont="1" applyBorder="1" applyAlignment="1" applyProtection="1">
      <alignment/>
      <protection locked="0"/>
    </xf>
    <xf numFmtId="49" fontId="0" fillId="0" borderId="33" xfId="0" applyNumberFormat="1" applyFont="1" applyBorder="1" applyAlignment="1" applyProtection="1">
      <alignment/>
      <protection locked="0"/>
    </xf>
    <xf numFmtId="174" fontId="0" fillId="0" borderId="34" xfId="0" applyNumberFormat="1" applyFont="1" applyBorder="1" applyAlignment="1" applyProtection="1">
      <alignment horizontal="center"/>
      <protection locked="0"/>
    </xf>
    <xf numFmtId="0" fontId="0" fillId="0" borderId="35" xfId="0" applyFont="1" applyBorder="1" applyAlignment="1" applyProtection="1">
      <alignment horizontal="left"/>
      <protection locked="0"/>
    </xf>
    <xf numFmtId="0" fontId="0" fillId="33" borderId="0" xfId="0" applyFont="1" applyFill="1" applyBorder="1" applyAlignment="1" applyProtection="1">
      <alignment horizontal="center"/>
      <protection/>
    </xf>
    <xf numFmtId="1" fontId="0" fillId="33" borderId="0" xfId="0" applyNumberFormat="1" applyFont="1" applyFill="1" applyBorder="1" applyAlignment="1" applyProtection="1">
      <alignment/>
      <protection/>
    </xf>
    <xf numFmtId="49" fontId="0" fillId="33" borderId="23" xfId="0" applyNumberFormat="1" applyFont="1" applyFill="1" applyBorder="1" applyAlignment="1" applyProtection="1">
      <alignment/>
      <protection/>
    </xf>
    <xf numFmtId="0" fontId="0" fillId="34" borderId="0" xfId="0" applyFont="1" applyFill="1" applyBorder="1" applyAlignment="1" applyProtection="1">
      <alignment/>
      <protection/>
    </xf>
    <xf numFmtId="172"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center"/>
      <protection/>
    </xf>
    <xf numFmtId="172" fontId="0" fillId="33" borderId="0" xfId="0" applyNumberFormat="1" applyFont="1" applyFill="1" applyBorder="1" applyAlignment="1" applyProtection="1">
      <alignment horizontal="center"/>
      <protection/>
    </xf>
    <xf numFmtId="16" fontId="0" fillId="33" borderId="10" xfId="0" applyNumberFormat="1" applyFont="1" applyFill="1" applyBorder="1" applyAlignment="1" applyProtection="1">
      <alignment horizontal="center"/>
      <protection/>
    </xf>
    <xf numFmtId="16" fontId="0" fillId="33" borderId="20" xfId="0" applyNumberFormat="1" applyFont="1" applyFill="1" applyBorder="1" applyAlignment="1" applyProtection="1">
      <alignment horizontal="center"/>
      <protection/>
    </xf>
    <xf numFmtId="16" fontId="0" fillId="33" borderId="21" xfId="0" applyNumberFormat="1" applyFont="1" applyFill="1" applyBorder="1" applyAlignment="1" applyProtection="1">
      <alignment/>
      <protection/>
    </xf>
    <xf numFmtId="16" fontId="0" fillId="33" borderId="18" xfId="0" applyNumberFormat="1" applyFont="1" applyFill="1" applyBorder="1" applyAlignment="1" applyProtection="1">
      <alignment/>
      <protection/>
    </xf>
    <xf numFmtId="173" fontId="0" fillId="33" borderId="21" xfId="0" applyNumberFormat="1"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3" borderId="0" xfId="0" applyFont="1" applyFill="1" applyBorder="1" applyAlignment="1" applyProtection="1">
      <alignment horizontal="right"/>
      <protection/>
    </xf>
    <xf numFmtId="49" fontId="0" fillId="33" borderId="0" xfId="0" applyNumberFormat="1" applyFont="1" applyFill="1" applyBorder="1" applyAlignment="1" applyProtection="1">
      <alignment horizontal="right"/>
      <protection/>
    </xf>
    <xf numFmtId="49" fontId="0" fillId="34" borderId="0" xfId="0" applyNumberFormat="1" applyFont="1" applyFill="1" applyBorder="1" applyAlignment="1" applyProtection="1">
      <alignment horizontal="right"/>
      <protection/>
    </xf>
    <xf numFmtId="0" fontId="0" fillId="33" borderId="19" xfId="0" applyFont="1" applyFill="1" applyBorder="1" applyAlignment="1" applyProtection="1">
      <alignment/>
      <protection/>
    </xf>
    <xf numFmtId="49" fontId="0" fillId="33" borderId="19" xfId="0" applyNumberFormat="1" applyFont="1" applyFill="1" applyBorder="1" applyAlignment="1" applyProtection="1">
      <alignment/>
      <protection/>
    </xf>
    <xf numFmtId="0" fontId="0" fillId="33" borderId="19" xfId="0" applyFont="1" applyFill="1" applyBorder="1" applyAlignment="1" applyProtection="1">
      <alignment horizontal="center"/>
      <protection/>
    </xf>
    <xf numFmtId="49" fontId="0" fillId="33" borderId="25" xfId="0" applyNumberFormat="1" applyFont="1" applyFill="1" applyBorder="1" applyAlignment="1" applyProtection="1">
      <alignment/>
      <protection/>
    </xf>
    <xf numFmtId="0" fontId="0" fillId="0" borderId="36" xfId="0" applyFont="1" applyBorder="1" applyAlignment="1" applyProtection="1">
      <alignment/>
      <protection locked="0"/>
    </xf>
    <xf numFmtId="49" fontId="0" fillId="0" borderId="37" xfId="0" applyNumberFormat="1" applyFont="1" applyBorder="1" applyAlignment="1" applyProtection="1">
      <alignment/>
      <protection locked="0"/>
    </xf>
    <xf numFmtId="174" fontId="0" fillId="0" borderId="38" xfId="0" applyNumberFormat="1" applyFont="1" applyBorder="1" applyAlignment="1" applyProtection="1">
      <alignment horizontal="center"/>
      <protection locked="0"/>
    </xf>
    <xf numFmtId="174" fontId="0" fillId="0" borderId="39" xfId="0" applyNumberFormat="1" applyFont="1" applyBorder="1" applyAlignment="1" applyProtection="1">
      <alignment horizontal="center"/>
      <protection locked="0"/>
    </xf>
    <xf numFmtId="0" fontId="0" fillId="0" borderId="40" xfId="0" applyFont="1" applyBorder="1" applyAlignment="1" applyProtection="1">
      <alignment/>
      <protection locked="0"/>
    </xf>
    <xf numFmtId="49" fontId="0" fillId="0" borderId="41" xfId="0" applyNumberFormat="1" applyFont="1" applyBorder="1" applyAlignment="1" applyProtection="1">
      <alignment/>
      <protection locked="0"/>
    </xf>
    <xf numFmtId="174" fontId="0" fillId="0" borderId="42" xfId="0" applyNumberFormat="1" applyFont="1" applyBorder="1" applyAlignment="1" applyProtection="1">
      <alignment horizontal="center"/>
      <protection locked="0"/>
    </xf>
    <xf numFmtId="174" fontId="0" fillId="0" borderId="43" xfId="0" applyNumberFormat="1" applyFont="1" applyBorder="1" applyAlignment="1" applyProtection="1">
      <alignment horizontal="center"/>
      <protection locked="0"/>
    </xf>
    <xf numFmtId="0" fontId="0" fillId="0" borderId="44" xfId="0" applyFont="1" applyBorder="1" applyAlignment="1" applyProtection="1">
      <alignment horizontal="left"/>
      <protection locked="0"/>
    </xf>
    <xf numFmtId="0" fontId="0" fillId="0" borderId="10" xfId="0" applyFont="1" applyBorder="1" applyAlignment="1" applyProtection="1">
      <alignment/>
      <protection/>
    </xf>
    <xf numFmtId="0" fontId="0" fillId="0" borderId="11" xfId="0" applyFont="1" applyBorder="1" applyAlignment="1" applyProtection="1">
      <alignment/>
      <protection/>
    </xf>
    <xf numFmtId="49" fontId="0" fillId="0" borderId="11" xfId="0" applyNumberFormat="1" applyFont="1" applyBorder="1" applyAlignment="1" applyProtection="1">
      <alignment/>
      <protection/>
    </xf>
    <xf numFmtId="0" fontId="0" fillId="0" borderId="11" xfId="0" applyFont="1" applyBorder="1" applyAlignment="1" applyProtection="1">
      <alignment horizontal="center"/>
      <protection/>
    </xf>
    <xf numFmtId="49" fontId="0" fillId="0" borderId="12" xfId="0" applyNumberFormat="1" applyFont="1" applyBorder="1" applyAlignment="1" applyProtection="1">
      <alignment/>
      <protection/>
    </xf>
    <xf numFmtId="0" fontId="0" fillId="0" borderId="21" xfId="0" applyFont="1" applyBorder="1" applyAlignment="1" applyProtection="1">
      <alignment/>
      <protection/>
    </xf>
    <xf numFmtId="49" fontId="0" fillId="0" borderId="23" xfId="0" applyNumberFormat="1" applyFont="1" applyBorder="1" applyAlignment="1" applyProtection="1">
      <alignment/>
      <protection/>
    </xf>
    <xf numFmtId="0" fontId="0" fillId="0" borderId="20" xfId="0" applyFont="1" applyBorder="1" applyAlignment="1" applyProtection="1">
      <alignment/>
      <protection/>
    </xf>
    <xf numFmtId="0" fontId="0" fillId="0" borderId="19" xfId="0" applyFont="1" applyBorder="1" applyAlignment="1" applyProtection="1">
      <alignment/>
      <protection/>
    </xf>
    <xf numFmtId="49" fontId="0" fillId="0" borderId="19" xfId="0" applyNumberFormat="1" applyFont="1" applyBorder="1" applyAlignment="1" applyProtection="1">
      <alignment/>
      <protection/>
    </xf>
    <xf numFmtId="0" fontId="0" fillId="0" borderId="19" xfId="0" applyFont="1" applyBorder="1" applyAlignment="1" applyProtection="1">
      <alignment horizontal="center"/>
      <protection/>
    </xf>
    <xf numFmtId="49" fontId="0" fillId="0" borderId="25" xfId="0" applyNumberFormat="1" applyFont="1" applyBorder="1" applyAlignment="1" applyProtection="1">
      <alignment/>
      <protection/>
    </xf>
    <xf numFmtId="0" fontId="0" fillId="33" borderId="45" xfId="0" applyFont="1" applyFill="1" applyBorder="1" applyAlignment="1" applyProtection="1">
      <alignment horizontal="right"/>
      <protection/>
    </xf>
    <xf numFmtId="0" fontId="0" fillId="33" borderId="46" xfId="0" applyFont="1" applyFill="1" applyBorder="1" applyAlignment="1" applyProtection="1">
      <alignment/>
      <protection/>
    </xf>
    <xf numFmtId="0" fontId="0" fillId="33" borderId="47" xfId="0" applyFont="1" applyFill="1" applyBorder="1" applyAlignment="1" applyProtection="1">
      <alignment/>
      <protection/>
    </xf>
    <xf numFmtId="0" fontId="0" fillId="33" borderId="45" xfId="0" applyFont="1" applyFill="1" applyBorder="1" applyAlignment="1" applyProtection="1">
      <alignment/>
      <protection/>
    </xf>
    <xf numFmtId="0" fontId="0" fillId="0" borderId="48"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3" fillId="0" borderId="44" xfId="0" applyFont="1" applyBorder="1" applyAlignment="1" applyProtection="1">
      <alignment horizontal="left"/>
      <protection locked="0"/>
    </xf>
    <xf numFmtId="49" fontId="0" fillId="0" borderId="28" xfId="0" applyNumberFormat="1" applyFont="1" applyBorder="1" applyAlignment="1" applyProtection="1">
      <alignment horizontal="right"/>
      <protection locked="0"/>
    </xf>
    <xf numFmtId="14" fontId="0" fillId="0" borderId="0" xfId="0" applyNumberFormat="1" applyFont="1" applyBorder="1" applyAlignment="1" applyProtection="1">
      <alignment horizontal="left"/>
      <protection/>
    </xf>
    <xf numFmtId="49" fontId="0" fillId="0" borderId="0" xfId="0" applyNumberFormat="1" applyFont="1" applyFill="1" applyBorder="1" applyAlignment="1" applyProtection="1">
      <alignment horizontal="left"/>
      <protection/>
    </xf>
    <xf numFmtId="172" fontId="0" fillId="0" borderId="0" xfId="0" applyNumberFormat="1" applyFont="1" applyFill="1" applyBorder="1" applyAlignment="1" applyProtection="1">
      <alignment horizontal="left"/>
      <protection/>
    </xf>
    <xf numFmtId="173" fontId="0" fillId="33" borderId="10" xfId="0" applyNumberFormat="1" applyFont="1" applyFill="1" applyBorder="1" applyAlignment="1" applyProtection="1">
      <alignment horizontal="center"/>
      <protection/>
    </xf>
    <xf numFmtId="173" fontId="0" fillId="33" borderId="12" xfId="0" applyNumberFormat="1" applyFont="1" applyFill="1" applyBorder="1" applyAlignment="1" applyProtection="1">
      <alignment horizontal="center"/>
      <protection/>
    </xf>
    <xf numFmtId="173" fontId="0" fillId="33" borderId="20" xfId="0" applyNumberFormat="1" applyFont="1" applyFill="1" applyBorder="1" applyAlignment="1" applyProtection="1">
      <alignment horizontal="center" wrapText="1"/>
      <protection/>
    </xf>
    <xf numFmtId="173" fontId="0" fillId="33" borderId="25" xfId="0" applyNumberFormat="1" applyFont="1" applyFill="1" applyBorder="1" applyAlignment="1" applyProtection="1">
      <alignment horizontal="center" wrapText="1"/>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0" borderId="0" xfId="0" applyFont="1" applyBorder="1" applyAlignment="1" applyProtection="1">
      <alignment horizontal="left"/>
      <protection locked="0"/>
    </xf>
    <xf numFmtId="0" fontId="0" fillId="0" borderId="0" xfId="0" applyFont="1" applyFill="1" applyBorder="1" applyAlignment="1" applyProtection="1">
      <alignment horizontal="left"/>
      <protection locked="0"/>
    </xf>
    <xf numFmtId="49" fontId="0" fillId="33" borderId="0" xfId="0" applyNumberFormat="1" applyFont="1" applyFill="1" applyBorder="1" applyAlignment="1" applyProtection="1">
      <alignment horizontal="left"/>
      <protection/>
    </xf>
    <xf numFmtId="0" fontId="4" fillId="0" borderId="0"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3"/>
  <sheetViews>
    <sheetView tabSelected="1" zoomScale="55" zoomScaleNormal="55" zoomScalePageLayoutView="0" workbookViewId="0" topLeftCell="A1">
      <selection activeCell="A1" sqref="A1:S44"/>
    </sheetView>
  </sheetViews>
  <sheetFormatPr defaultColWidth="9.140625" defaultRowHeight="12.75"/>
  <cols>
    <col min="1" max="1" width="7.7109375" style="22" customWidth="1"/>
    <col min="2" max="2" width="3.8515625" style="22" customWidth="1"/>
    <col min="3" max="3" width="3.8515625" style="21" customWidth="1"/>
    <col min="4" max="4" width="4.00390625" style="22" customWidth="1"/>
    <col min="5" max="5" width="4.421875" style="21" customWidth="1"/>
    <col min="6" max="6" width="3.421875" style="22" customWidth="1"/>
    <col min="7" max="7" width="4.421875" style="21" customWidth="1"/>
    <col min="8" max="8" width="28.57421875" style="45" customWidth="1"/>
    <col min="9" max="9" width="5.7109375" style="45" customWidth="1"/>
    <col min="10" max="10" width="6.57421875" style="45" customWidth="1"/>
    <col min="11" max="11" width="8.57421875" style="24" hidden="1" customWidth="1"/>
    <col min="12" max="12" width="14.00390625" style="24" hidden="1" customWidth="1"/>
    <col min="13" max="14" width="16.00390625" style="24" hidden="1" customWidth="1"/>
    <col min="15" max="15" width="0.71875" style="25" hidden="1" customWidth="1"/>
    <col min="16" max="16" width="6.7109375" style="22" customWidth="1"/>
    <col min="17" max="17" width="20.8515625" style="25" hidden="1" customWidth="1"/>
    <col min="18" max="18" width="6.421875" style="21" customWidth="1"/>
    <col min="19" max="19" width="3.28125" style="21" customWidth="1"/>
    <col min="20" max="20" width="9.140625" style="23" customWidth="1"/>
    <col min="21" max="21" width="9.140625" style="21" customWidth="1"/>
    <col min="22" max="16384" width="9.140625" style="22" customWidth="1"/>
  </cols>
  <sheetData>
    <row r="1" spans="1:20" ht="12.75">
      <c r="A1" s="119" t="s">
        <v>41</v>
      </c>
      <c r="B1" s="120"/>
      <c r="C1" s="120"/>
      <c r="D1" s="120"/>
      <c r="E1" s="120"/>
      <c r="F1" s="120"/>
      <c r="G1" s="120"/>
      <c r="H1" s="120"/>
      <c r="I1" s="120"/>
      <c r="J1" s="120"/>
      <c r="K1" s="120"/>
      <c r="L1" s="120"/>
      <c r="M1" s="120"/>
      <c r="N1" s="120"/>
      <c r="O1" s="120"/>
      <c r="P1" s="120"/>
      <c r="Q1" s="120"/>
      <c r="R1" s="120"/>
      <c r="S1" s="121"/>
      <c r="T1" s="20"/>
    </row>
    <row r="2" spans="1:19" ht="12.75">
      <c r="A2" s="29"/>
      <c r="B2" s="40"/>
      <c r="C2" s="44"/>
      <c r="D2" s="40"/>
      <c r="E2" s="44"/>
      <c r="F2" s="40"/>
      <c r="G2" s="44"/>
      <c r="H2" s="61"/>
      <c r="I2" s="61"/>
      <c r="J2" s="61"/>
      <c r="K2" s="61"/>
      <c r="L2" s="61"/>
      <c r="M2" s="61"/>
      <c r="N2" s="61"/>
      <c r="O2" s="62"/>
      <c r="P2" s="40"/>
      <c r="Q2" s="62"/>
      <c r="R2" s="44"/>
      <c r="S2" s="63"/>
    </row>
    <row r="3" spans="1:19" ht="12.75">
      <c r="A3" s="29" t="s">
        <v>35</v>
      </c>
      <c r="B3" s="122"/>
      <c r="C3" s="122"/>
      <c r="D3" s="122"/>
      <c r="E3" s="122"/>
      <c r="F3" s="122"/>
      <c r="G3" s="122"/>
      <c r="H3" s="61"/>
      <c r="I3" s="61"/>
      <c r="J3" s="61"/>
      <c r="K3" s="56"/>
      <c r="L3" s="56"/>
      <c r="M3" s="56"/>
      <c r="N3" s="56"/>
      <c r="O3" s="41"/>
      <c r="P3" s="40"/>
      <c r="Q3" s="41"/>
      <c r="R3" s="44"/>
      <c r="S3" s="63"/>
    </row>
    <row r="4" spans="1:19" ht="12.75">
      <c r="A4" s="29"/>
      <c r="B4" s="40"/>
      <c r="C4" s="44"/>
      <c r="D4" s="40"/>
      <c r="E4" s="44"/>
      <c r="F4" s="40"/>
      <c r="G4" s="44"/>
      <c r="H4" s="61"/>
      <c r="I4" s="61"/>
      <c r="J4" s="61"/>
      <c r="K4" s="56"/>
      <c r="L4" s="56"/>
      <c r="M4" s="56"/>
      <c r="N4" s="56"/>
      <c r="O4" s="41"/>
      <c r="P4" s="40"/>
      <c r="Q4" s="41"/>
      <c r="R4" s="44"/>
      <c r="S4" s="63"/>
    </row>
    <row r="5" spans="1:19" ht="12.75">
      <c r="A5" s="29" t="s">
        <v>36</v>
      </c>
      <c r="B5" s="123"/>
      <c r="C5" s="123"/>
      <c r="D5" s="123"/>
      <c r="E5" s="123"/>
      <c r="F5" s="123"/>
      <c r="G5" s="123"/>
      <c r="H5" s="40"/>
      <c r="I5" s="40"/>
      <c r="J5" s="40"/>
      <c r="K5" s="64"/>
      <c r="L5" s="64"/>
      <c r="M5" s="64"/>
      <c r="N5" s="64"/>
      <c r="O5" s="64"/>
      <c r="P5" s="40"/>
      <c r="Q5" s="64"/>
      <c r="R5" s="40"/>
      <c r="S5" s="31"/>
    </row>
    <row r="6" spans="1:19" ht="12.75">
      <c r="A6" s="29"/>
      <c r="B6" s="124" t="s">
        <v>37</v>
      </c>
      <c r="C6" s="124"/>
      <c r="D6" s="124"/>
      <c r="E6" s="124"/>
      <c r="F6" s="124"/>
      <c r="G6" s="124"/>
      <c r="H6" s="65"/>
      <c r="I6" s="66" t="s">
        <v>0</v>
      </c>
      <c r="J6" s="114"/>
      <c r="K6" s="114"/>
      <c r="L6" s="114"/>
      <c r="M6" s="114"/>
      <c r="N6" s="114"/>
      <c r="O6" s="114"/>
      <c r="P6" s="114"/>
      <c r="Q6" s="41"/>
      <c r="R6" s="67"/>
      <c r="S6" s="63"/>
    </row>
    <row r="7" spans="1:19" ht="12.75">
      <c r="A7" s="29"/>
      <c r="B7" s="40"/>
      <c r="C7" s="44"/>
      <c r="D7" s="40"/>
      <c r="E7" s="44"/>
      <c r="F7" s="40"/>
      <c r="G7" s="44"/>
      <c r="H7" s="61"/>
      <c r="I7" s="61"/>
      <c r="J7" s="61"/>
      <c r="K7" s="56"/>
      <c r="L7" s="56"/>
      <c r="M7" s="56"/>
      <c r="N7" s="56"/>
      <c r="O7" s="41"/>
      <c r="P7" s="40"/>
      <c r="Q7" s="41"/>
      <c r="R7" s="44"/>
      <c r="S7" s="63"/>
    </row>
    <row r="8" spans="1:20" ht="15" customHeight="1">
      <c r="A8" s="68" t="s">
        <v>1</v>
      </c>
      <c r="B8" s="1" t="s">
        <v>32</v>
      </c>
      <c r="C8" s="2"/>
      <c r="D8" s="1" t="s">
        <v>2</v>
      </c>
      <c r="E8" s="3"/>
      <c r="F8" s="4" t="s">
        <v>3</v>
      </c>
      <c r="G8" s="5"/>
      <c r="H8" s="6" t="s">
        <v>4</v>
      </c>
      <c r="I8" s="7" t="s">
        <v>5</v>
      </c>
      <c r="J8" s="8"/>
      <c r="K8" s="9" t="s">
        <v>6</v>
      </c>
      <c r="L8" s="9" t="s">
        <v>7</v>
      </c>
      <c r="M8" s="9" t="s">
        <v>8</v>
      </c>
      <c r="N8" s="9" t="s">
        <v>9</v>
      </c>
      <c r="O8" s="10" t="s">
        <v>10</v>
      </c>
      <c r="P8" s="11" t="s">
        <v>11</v>
      </c>
      <c r="Q8" s="12" t="s">
        <v>12</v>
      </c>
      <c r="R8" s="115" t="s">
        <v>13</v>
      </c>
      <c r="S8" s="116"/>
      <c r="T8" s="26"/>
    </row>
    <row r="9" spans="1:20" ht="15" customHeight="1">
      <c r="A9" s="69"/>
      <c r="B9" s="13" t="s">
        <v>14</v>
      </c>
      <c r="C9" s="14" t="s">
        <v>15</v>
      </c>
      <c r="D9" s="13" t="s">
        <v>14</v>
      </c>
      <c r="E9" s="14" t="s">
        <v>15</v>
      </c>
      <c r="F9" s="13" t="s">
        <v>14</v>
      </c>
      <c r="G9" s="14" t="s">
        <v>15</v>
      </c>
      <c r="H9" s="15"/>
      <c r="I9" s="13" t="s">
        <v>14</v>
      </c>
      <c r="J9" s="14" t="s">
        <v>15</v>
      </c>
      <c r="K9" s="16"/>
      <c r="L9" s="16"/>
      <c r="M9" s="16"/>
      <c r="N9" s="16"/>
      <c r="O9" s="17"/>
      <c r="P9" s="18" t="s">
        <v>16</v>
      </c>
      <c r="Q9" s="19"/>
      <c r="R9" s="117" t="s">
        <v>17</v>
      </c>
      <c r="S9" s="118"/>
      <c r="T9" s="26"/>
    </row>
    <row r="10" spans="1:20" ht="12.75">
      <c r="A10" s="70">
        <f>$H$6</f>
        <v>0</v>
      </c>
      <c r="B10" s="27"/>
      <c r="C10" s="28"/>
      <c r="D10" s="27"/>
      <c r="E10" s="28"/>
      <c r="F10" s="27"/>
      <c r="G10" s="28"/>
      <c r="H10" s="107"/>
      <c r="I10" s="49"/>
      <c r="J10" s="47"/>
      <c r="K10" s="41">
        <f aca="true" t="shared" si="0" ref="K10:K29">IF(NOT(ISERROR(SEARCH("flex",$H10))),($D10-$B10-$F10)*60+$E10-$C10-$G10,0)</f>
        <v>0</v>
      </c>
      <c r="L10" s="41">
        <f>IF(AND($B10=0,NOT(ISERROR(SEARCH("leave",$H10)))),$O$32,0)</f>
        <v>0</v>
      </c>
      <c r="M10" s="41">
        <f>IF(NOT(ISERROR(SEARCH("lieu",$H10))),$O$32,0)</f>
        <v>0</v>
      </c>
      <c r="N10" s="41">
        <f>IF(H10="",($D10-$B10-$F10)*60+$E10-$C10-$G10,0)</f>
        <v>0</v>
      </c>
      <c r="O10" s="41">
        <f>IF(I10="",K10+L10+M10+N10,I10*60+J10)</f>
        <v>0</v>
      </c>
      <c r="P10" s="51" t="str">
        <f>CONCATENATE(INT(O10/60),":",TEXT(MOD(O10,60),"00"))</f>
        <v>0:00</v>
      </c>
      <c r="Q10" s="41">
        <f>O10</f>
        <v>0</v>
      </c>
      <c r="R10" s="103" t="str">
        <f>CONCATENATE(IF(Q10&lt;0,"-",""),TRUNC(ABS(Q10)/60))</f>
        <v>0</v>
      </c>
      <c r="S10" s="31" t="str">
        <f>TEXT(IF(OR(Q10&gt;=0,MOD(Q10,60)=0),MOD(Q10,60),60-MOD(Q10,60)),"00")</f>
        <v>00</v>
      </c>
      <c r="T10" s="26"/>
    </row>
    <row r="11" spans="1:20" ht="12.75">
      <c r="A11" s="70">
        <f>$H$6+1</f>
        <v>1</v>
      </c>
      <c r="B11" s="57"/>
      <c r="C11" s="58"/>
      <c r="D11" s="57"/>
      <c r="E11" s="58"/>
      <c r="F11" s="57"/>
      <c r="G11" s="58"/>
      <c r="H11" s="60"/>
      <c r="I11" s="46"/>
      <c r="J11" s="59"/>
      <c r="K11" s="41">
        <f t="shared" si="0"/>
        <v>0</v>
      </c>
      <c r="L11" s="41">
        <f>IF(AND($B11=0,NOT(ISERROR(SEARCH("leave",$H11)))),$O$32,0)</f>
        <v>0</v>
      </c>
      <c r="M11" s="41">
        <f>IF(NOT(ISERROR(SEARCH("lieu",$H11))),$O$32,0)</f>
        <v>0</v>
      </c>
      <c r="N11" s="41">
        <f>IF(H11="",($D11-$B11-$F11)*60+$E11-$C11-$G11,0)</f>
        <v>0</v>
      </c>
      <c r="O11" s="41">
        <f aca="true" t="shared" si="1" ref="O11:O29">IF(I11="",K11+L11+M11+N11,I11*60+J11)</f>
        <v>0</v>
      </c>
      <c r="P11" s="51" t="str">
        <f>CONCATENATE(INT(O11/60),":",TEXT(MOD(O11,60),"00"))</f>
        <v>0:00</v>
      </c>
      <c r="Q11" s="41">
        <f>O11+Q10</f>
        <v>0</v>
      </c>
      <c r="R11" s="104">
        <f aca="true" t="shared" si="2" ref="R11:R35">TRUNC(Q11/60)</f>
        <v>0</v>
      </c>
      <c r="S11" s="31" t="str">
        <f>TEXT(IF(OR(Q11&gt;=0,MOD(Q11,60)=0),MOD(Q11,60),60-MOD(Q11,60)),"00")</f>
        <v>00</v>
      </c>
      <c r="T11" s="26"/>
    </row>
    <row r="12" spans="1:20" ht="12.75">
      <c r="A12" s="70">
        <f>$H$6+2</f>
        <v>2</v>
      </c>
      <c r="B12" s="57"/>
      <c r="C12" s="58"/>
      <c r="D12" s="57"/>
      <c r="E12" s="58"/>
      <c r="F12" s="57"/>
      <c r="G12" s="58"/>
      <c r="H12" s="60"/>
      <c r="I12" s="46"/>
      <c r="J12" s="59"/>
      <c r="K12" s="41">
        <f t="shared" si="0"/>
        <v>0</v>
      </c>
      <c r="L12" s="41">
        <f>IF(AND($B12=0,NOT(ISERROR(SEARCH("leave",$H12)))),$O$32,0)</f>
        <v>0</v>
      </c>
      <c r="M12" s="41">
        <f>IF(NOT(ISERROR(SEARCH("lieu",$H12))),$O$32,0)</f>
        <v>0</v>
      </c>
      <c r="N12" s="41">
        <f>IF(H12="",($D12-$B12-$F12)*60+$E12-$C12-$G12,0)</f>
        <v>0</v>
      </c>
      <c r="O12" s="41">
        <f t="shared" si="1"/>
        <v>0</v>
      </c>
      <c r="P12" s="51" t="str">
        <f>CONCATENATE(INT(O12/60),":",TEXT(MOD(O12,60),"00"))</f>
        <v>0:00</v>
      </c>
      <c r="Q12" s="41">
        <f>O12+Q11</f>
        <v>0</v>
      </c>
      <c r="R12" s="104">
        <f t="shared" si="2"/>
        <v>0</v>
      </c>
      <c r="S12" s="31" t="str">
        <f aca="true" t="shared" si="3" ref="S12:S29">TEXT(IF(OR(Q12&gt;=0,MOD(Q12,60)=0),MOD(Q12,60),60-MOD(Q12,60)),"00")</f>
        <v>00</v>
      </c>
      <c r="T12" s="26"/>
    </row>
    <row r="13" spans="1:20" ht="12.75">
      <c r="A13" s="70">
        <f>$H$6+3</f>
        <v>3</v>
      </c>
      <c r="B13" s="57"/>
      <c r="C13" s="58"/>
      <c r="D13" s="57"/>
      <c r="E13" s="58"/>
      <c r="F13" s="57"/>
      <c r="G13" s="58"/>
      <c r="H13" s="60"/>
      <c r="I13" s="46"/>
      <c r="J13" s="59"/>
      <c r="K13" s="41">
        <f t="shared" si="0"/>
        <v>0</v>
      </c>
      <c r="L13" s="41">
        <f>IF(NOT(ISERROR(SEARCH("leave",$H13))),$O$32,0)</f>
        <v>0</v>
      </c>
      <c r="M13" s="41">
        <f>IF(NOT(ISERROR(SEARCH("lieu",$H13))),$O$32,0)</f>
        <v>0</v>
      </c>
      <c r="N13" s="41">
        <f>IF(H13="",($D13-$B13-$F13)*60+$E13-$C13-$G13,0)</f>
        <v>0</v>
      </c>
      <c r="O13" s="41">
        <f t="shared" si="1"/>
        <v>0</v>
      </c>
      <c r="P13" s="51" t="str">
        <f>CONCATENATE(INT(O13/60),":",TEXT(MOD(O13,60),"00"))</f>
        <v>0:00</v>
      </c>
      <c r="Q13" s="41">
        <f>O13+Q12</f>
        <v>0</v>
      </c>
      <c r="R13" s="104">
        <f t="shared" si="2"/>
        <v>0</v>
      </c>
      <c r="S13" s="31" t="str">
        <f t="shared" si="3"/>
        <v>00</v>
      </c>
      <c r="T13" s="26"/>
    </row>
    <row r="14" spans="1:20" ht="12.75">
      <c r="A14" s="71">
        <f>$H$6+4</f>
        <v>4</v>
      </c>
      <c r="B14" s="82"/>
      <c r="C14" s="83"/>
      <c r="D14" s="82"/>
      <c r="E14" s="83"/>
      <c r="F14" s="82"/>
      <c r="G14" s="83"/>
      <c r="H14" s="108"/>
      <c r="I14" s="84"/>
      <c r="J14" s="85"/>
      <c r="K14" s="17">
        <f t="shared" si="0"/>
        <v>0</v>
      </c>
      <c r="L14" s="17">
        <f aca="true" t="shared" si="4" ref="L14:L29">IF(AND($B14=0,NOT(ISERROR(SEARCH("leave",$H14)))),$O$32,0)</f>
        <v>0</v>
      </c>
      <c r="M14" s="17">
        <f aca="true" t="shared" si="5" ref="M14:M29">IF(NOT(ISERROR(SEARCH("lieu",$H14))),$O$32,0)</f>
        <v>0</v>
      </c>
      <c r="N14" s="17">
        <f aca="true" t="shared" si="6" ref="N14:N29">IF(H14="",($D14-$B14-$F14)*60+$E14-$C14-$G14,0)</f>
        <v>0</v>
      </c>
      <c r="O14" s="34">
        <f t="shared" si="1"/>
        <v>0</v>
      </c>
      <c r="P14" s="52" t="str">
        <f aca="true" t="shared" si="7" ref="P14:P29">CONCATENATE(INT(O14/60),":",TEXT(MOD(O14,60),"00"))</f>
        <v>0:00</v>
      </c>
      <c r="Q14" s="34">
        <f aca="true" t="shared" si="8" ref="Q14:Q29">O14+Q13</f>
        <v>0</v>
      </c>
      <c r="R14" s="105">
        <f t="shared" si="2"/>
        <v>0</v>
      </c>
      <c r="S14" s="36" t="str">
        <f t="shared" si="3"/>
        <v>00</v>
      </c>
      <c r="T14" s="26"/>
    </row>
    <row r="15" spans="1:21" ht="12.75">
      <c r="A15" s="70">
        <f>$H$6+7</f>
        <v>7</v>
      </c>
      <c r="B15" s="86"/>
      <c r="C15" s="87"/>
      <c r="D15" s="86"/>
      <c r="E15" s="87"/>
      <c r="F15" s="86"/>
      <c r="G15" s="87"/>
      <c r="H15" s="110"/>
      <c r="I15" s="88"/>
      <c r="J15" s="89"/>
      <c r="K15" s="41">
        <f t="shared" si="0"/>
        <v>0</v>
      </c>
      <c r="L15" s="41">
        <f t="shared" si="4"/>
        <v>0</v>
      </c>
      <c r="M15" s="41">
        <f t="shared" si="5"/>
        <v>0</v>
      </c>
      <c r="N15" s="41">
        <f t="shared" si="6"/>
        <v>0</v>
      </c>
      <c r="O15" s="41">
        <f t="shared" si="1"/>
        <v>0</v>
      </c>
      <c r="P15" s="51" t="str">
        <f t="shared" si="7"/>
        <v>0:00</v>
      </c>
      <c r="Q15" s="41">
        <f t="shared" si="8"/>
        <v>0</v>
      </c>
      <c r="R15" s="104">
        <f t="shared" si="2"/>
        <v>0</v>
      </c>
      <c r="S15" s="31" t="str">
        <f t="shared" si="3"/>
        <v>00</v>
      </c>
      <c r="T15" s="26"/>
      <c r="U15" s="37"/>
    </row>
    <row r="16" spans="1:20" ht="12.75">
      <c r="A16" s="70">
        <f>$H$6+8</f>
        <v>8</v>
      </c>
      <c r="B16" s="57"/>
      <c r="C16" s="58"/>
      <c r="D16" s="57"/>
      <c r="E16" s="58"/>
      <c r="F16" s="57"/>
      <c r="G16" s="58"/>
      <c r="H16" s="60"/>
      <c r="I16" s="46"/>
      <c r="J16" s="59"/>
      <c r="K16" s="41">
        <f t="shared" si="0"/>
        <v>0</v>
      </c>
      <c r="L16" s="41">
        <f t="shared" si="4"/>
        <v>0</v>
      </c>
      <c r="M16" s="41">
        <f t="shared" si="5"/>
        <v>0</v>
      </c>
      <c r="N16" s="41">
        <f t="shared" si="6"/>
        <v>0</v>
      </c>
      <c r="O16" s="41">
        <f t="shared" si="1"/>
        <v>0</v>
      </c>
      <c r="P16" s="51" t="str">
        <f t="shared" si="7"/>
        <v>0:00</v>
      </c>
      <c r="Q16" s="41">
        <f t="shared" si="8"/>
        <v>0</v>
      </c>
      <c r="R16" s="104">
        <f t="shared" si="2"/>
        <v>0</v>
      </c>
      <c r="S16" s="31" t="str">
        <f t="shared" si="3"/>
        <v>00</v>
      </c>
      <c r="T16" s="26"/>
    </row>
    <row r="17" spans="1:20" ht="12.75">
      <c r="A17" s="70">
        <f>$H$6+9</f>
        <v>9</v>
      </c>
      <c r="B17" s="57"/>
      <c r="C17" s="58"/>
      <c r="D17" s="57"/>
      <c r="E17" s="58"/>
      <c r="F17" s="57"/>
      <c r="G17" s="58"/>
      <c r="H17" s="60"/>
      <c r="I17" s="46"/>
      <c r="J17" s="59"/>
      <c r="K17" s="41">
        <f t="shared" si="0"/>
        <v>0</v>
      </c>
      <c r="L17" s="41">
        <f t="shared" si="4"/>
        <v>0</v>
      </c>
      <c r="M17" s="41">
        <f t="shared" si="5"/>
        <v>0</v>
      </c>
      <c r="N17" s="41">
        <f t="shared" si="6"/>
        <v>0</v>
      </c>
      <c r="O17" s="41">
        <f t="shared" si="1"/>
        <v>0</v>
      </c>
      <c r="P17" s="51" t="str">
        <f t="shared" si="7"/>
        <v>0:00</v>
      </c>
      <c r="Q17" s="41">
        <f t="shared" si="8"/>
        <v>0</v>
      </c>
      <c r="R17" s="104">
        <f t="shared" si="2"/>
        <v>0</v>
      </c>
      <c r="S17" s="31" t="str">
        <f t="shared" si="3"/>
        <v>00</v>
      </c>
      <c r="T17" s="26"/>
    </row>
    <row r="18" spans="1:20" ht="12.75">
      <c r="A18" s="70">
        <f>$H$6+10</f>
        <v>10</v>
      </c>
      <c r="B18" s="57"/>
      <c r="C18" s="58"/>
      <c r="D18" s="57"/>
      <c r="E18" s="58"/>
      <c r="F18" s="57"/>
      <c r="G18" s="58"/>
      <c r="H18" s="60"/>
      <c r="I18" s="46"/>
      <c r="J18" s="59"/>
      <c r="K18" s="41">
        <f t="shared" si="0"/>
        <v>0</v>
      </c>
      <c r="L18" s="41">
        <f t="shared" si="4"/>
        <v>0</v>
      </c>
      <c r="M18" s="41">
        <f t="shared" si="5"/>
        <v>0</v>
      </c>
      <c r="N18" s="41">
        <f t="shared" si="6"/>
        <v>0</v>
      </c>
      <c r="O18" s="41">
        <f t="shared" si="1"/>
        <v>0</v>
      </c>
      <c r="P18" s="51" t="str">
        <f t="shared" si="7"/>
        <v>0:00</v>
      </c>
      <c r="Q18" s="41">
        <f t="shared" si="8"/>
        <v>0</v>
      </c>
      <c r="R18" s="104">
        <f t="shared" si="2"/>
        <v>0</v>
      </c>
      <c r="S18" s="31" t="str">
        <f t="shared" si="3"/>
        <v>00</v>
      </c>
      <c r="T18" s="26"/>
    </row>
    <row r="19" spans="1:20" ht="12.75">
      <c r="A19" s="71">
        <f>$H$6+11</f>
        <v>11</v>
      </c>
      <c r="B19" s="82"/>
      <c r="C19" s="83"/>
      <c r="D19" s="82"/>
      <c r="E19" s="83"/>
      <c r="F19" s="82"/>
      <c r="G19" s="83"/>
      <c r="H19" s="108"/>
      <c r="I19" s="84"/>
      <c r="J19" s="85"/>
      <c r="K19" s="17">
        <f t="shared" si="0"/>
        <v>0</v>
      </c>
      <c r="L19" s="17">
        <f t="shared" si="4"/>
        <v>0</v>
      </c>
      <c r="M19" s="17">
        <f t="shared" si="5"/>
        <v>0</v>
      </c>
      <c r="N19" s="17">
        <f t="shared" si="6"/>
        <v>0</v>
      </c>
      <c r="O19" s="34">
        <f t="shared" si="1"/>
        <v>0</v>
      </c>
      <c r="P19" s="52" t="str">
        <f t="shared" si="7"/>
        <v>0:00</v>
      </c>
      <c r="Q19" s="34">
        <f t="shared" si="8"/>
        <v>0</v>
      </c>
      <c r="R19" s="105">
        <f t="shared" si="2"/>
        <v>0</v>
      </c>
      <c r="S19" s="36" t="str">
        <f t="shared" si="3"/>
        <v>00</v>
      </c>
      <c r="T19" s="26"/>
    </row>
    <row r="20" spans="1:20" ht="12.75">
      <c r="A20" s="70">
        <f>$H$6+14</f>
        <v>14</v>
      </c>
      <c r="B20" s="86"/>
      <c r="C20" s="87"/>
      <c r="D20" s="86"/>
      <c r="E20" s="87"/>
      <c r="F20" s="86"/>
      <c r="G20" s="87"/>
      <c r="H20" s="90"/>
      <c r="I20" s="88"/>
      <c r="J20" s="89"/>
      <c r="K20" s="41">
        <f t="shared" si="0"/>
        <v>0</v>
      </c>
      <c r="L20" s="41">
        <f t="shared" si="4"/>
        <v>0</v>
      </c>
      <c r="M20" s="41">
        <f t="shared" si="5"/>
        <v>0</v>
      </c>
      <c r="N20" s="41">
        <f t="shared" si="6"/>
        <v>0</v>
      </c>
      <c r="O20" s="41">
        <f t="shared" si="1"/>
        <v>0</v>
      </c>
      <c r="P20" s="51" t="str">
        <f t="shared" si="7"/>
        <v>0:00</v>
      </c>
      <c r="Q20" s="41">
        <f t="shared" si="8"/>
        <v>0</v>
      </c>
      <c r="R20" s="104">
        <f t="shared" si="2"/>
        <v>0</v>
      </c>
      <c r="S20" s="31" t="str">
        <f t="shared" si="3"/>
        <v>00</v>
      </c>
      <c r="T20" s="26"/>
    </row>
    <row r="21" spans="1:20" ht="12.75">
      <c r="A21" s="70">
        <f>$H$6+15</f>
        <v>15</v>
      </c>
      <c r="B21" s="57"/>
      <c r="C21" s="58"/>
      <c r="D21" s="57"/>
      <c r="E21" s="58"/>
      <c r="F21" s="57"/>
      <c r="G21" s="58"/>
      <c r="H21" s="60"/>
      <c r="I21" s="46"/>
      <c r="J21" s="59"/>
      <c r="K21" s="41">
        <f t="shared" si="0"/>
        <v>0</v>
      </c>
      <c r="L21" s="41">
        <f t="shared" si="4"/>
        <v>0</v>
      </c>
      <c r="M21" s="41">
        <f t="shared" si="5"/>
        <v>0</v>
      </c>
      <c r="N21" s="41">
        <f t="shared" si="6"/>
        <v>0</v>
      </c>
      <c r="O21" s="41">
        <f t="shared" si="1"/>
        <v>0</v>
      </c>
      <c r="P21" s="51" t="str">
        <f t="shared" si="7"/>
        <v>0:00</v>
      </c>
      <c r="Q21" s="41">
        <f t="shared" si="8"/>
        <v>0</v>
      </c>
      <c r="R21" s="104">
        <f t="shared" si="2"/>
        <v>0</v>
      </c>
      <c r="S21" s="31" t="str">
        <f t="shared" si="3"/>
        <v>00</v>
      </c>
      <c r="T21" s="26"/>
    </row>
    <row r="22" spans="1:20" ht="12.75">
      <c r="A22" s="70">
        <f>$H$6+16</f>
        <v>16</v>
      </c>
      <c r="B22" s="57"/>
      <c r="C22" s="58"/>
      <c r="D22" s="57"/>
      <c r="E22" s="58"/>
      <c r="F22" s="57"/>
      <c r="G22" s="58"/>
      <c r="H22" s="60"/>
      <c r="I22" s="46"/>
      <c r="J22" s="59"/>
      <c r="K22" s="41">
        <f t="shared" si="0"/>
        <v>0</v>
      </c>
      <c r="L22" s="41">
        <f t="shared" si="4"/>
        <v>0</v>
      </c>
      <c r="M22" s="41">
        <f t="shared" si="5"/>
        <v>0</v>
      </c>
      <c r="N22" s="41">
        <f t="shared" si="6"/>
        <v>0</v>
      </c>
      <c r="O22" s="41">
        <f t="shared" si="1"/>
        <v>0</v>
      </c>
      <c r="P22" s="51" t="str">
        <f t="shared" si="7"/>
        <v>0:00</v>
      </c>
      <c r="Q22" s="41">
        <f t="shared" si="8"/>
        <v>0</v>
      </c>
      <c r="R22" s="104">
        <f t="shared" si="2"/>
        <v>0</v>
      </c>
      <c r="S22" s="31" t="str">
        <f t="shared" si="3"/>
        <v>00</v>
      </c>
      <c r="T22" s="26"/>
    </row>
    <row r="23" spans="1:20" ht="12.75">
      <c r="A23" s="70">
        <f>$H$6+17</f>
        <v>17</v>
      </c>
      <c r="B23" s="57"/>
      <c r="C23" s="58"/>
      <c r="D23" s="57"/>
      <c r="E23" s="58"/>
      <c r="F23" s="57"/>
      <c r="G23" s="58"/>
      <c r="H23" s="60"/>
      <c r="I23" s="46"/>
      <c r="J23" s="59"/>
      <c r="K23" s="41">
        <f t="shared" si="0"/>
        <v>0</v>
      </c>
      <c r="L23" s="41">
        <f t="shared" si="4"/>
        <v>0</v>
      </c>
      <c r="M23" s="41">
        <f t="shared" si="5"/>
        <v>0</v>
      </c>
      <c r="N23" s="41">
        <f t="shared" si="6"/>
        <v>0</v>
      </c>
      <c r="O23" s="41">
        <f t="shared" si="1"/>
        <v>0</v>
      </c>
      <c r="P23" s="51" t="str">
        <f t="shared" si="7"/>
        <v>0:00</v>
      </c>
      <c r="Q23" s="41">
        <f t="shared" si="8"/>
        <v>0</v>
      </c>
      <c r="R23" s="104">
        <f t="shared" si="2"/>
        <v>0</v>
      </c>
      <c r="S23" s="31" t="str">
        <f t="shared" si="3"/>
        <v>00</v>
      </c>
      <c r="T23" s="26"/>
    </row>
    <row r="24" spans="1:20" ht="12.75">
      <c r="A24" s="71">
        <f>$H$6+18</f>
        <v>18</v>
      </c>
      <c r="B24" s="82"/>
      <c r="C24" s="83"/>
      <c r="D24" s="82"/>
      <c r="E24" s="83"/>
      <c r="F24" s="82"/>
      <c r="G24" s="83"/>
      <c r="H24" s="108"/>
      <c r="I24" s="84"/>
      <c r="J24" s="85"/>
      <c r="K24" s="17">
        <f t="shared" si="0"/>
        <v>0</v>
      </c>
      <c r="L24" s="17">
        <f t="shared" si="4"/>
        <v>0</v>
      </c>
      <c r="M24" s="17">
        <f t="shared" si="5"/>
        <v>0</v>
      </c>
      <c r="N24" s="17">
        <f t="shared" si="6"/>
        <v>0</v>
      </c>
      <c r="O24" s="34">
        <f t="shared" si="1"/>
        <v>0</v>
      </c>
      <c r="P24" s="52" t="str">
        <f t="shared" si="7"/>
        <v>0:00</v>
      </c>
      <c r="Q24" s="34">
        <f t="shared" si="8"/>
        <v>0</v>
      </c>
      <c r="R24" s="105">
        <f t="shared" si="2"/>
        <v>0</v>
      </c>
      <c r="S24" s="36" t="str">
        <f t="shared" si="3"/>
        <v>00</v>
      </c>
      <c r="T24" s="26"/>
    </row>
    <row r="25" spans="1:20" ht="12.75">
      <c r="A25" s="70">
        <f>$H$6+21</f>
        <v>21</v>
      </c>
      <c r="B25" s="86"/>
      <c r="C25" s="87"/>
      <c r="D25" s="86"/>
      <c r="E25" s="87"/>
      <c r="F25" s="86"/>
      <c r="G25" s="87"/>
      <c r="H25" s="90"/>
      <c r="I25" s="88"/>
      <c r="J25" s="89"/>
      <c r="K25" s="41">
        <f t="shared" si="0"/>
        <v>0</v>
      </c>
      <c r="L25" s="41">
        <f t="shared" si="4"/>
        <v>0</v>
      </c>
      <c r="M25" s="41">
        <f t="shared" si="5"/>
        <v>0</v>
      </c>
      <c r="N25" s="41">
        <f t="shared" si="6"/>
        <v>0</v>
      </c>
      <c r="O25" s="41">
        <f t="shared" si="1"/>
        <v>0</v>
      </c>
      <c r="P25" s="51" t="str">
        <f t="shared" si="7"/>
        <v>0:00</v>
      </c>
      <c r="Q25" s="41">
        <f t="shared" si="8"/>
        <v>0</v>
      </c>
      <c r="R25" s="104">
        <f t="shared" si="2"/>
        <v>0</v>
      </c>
      <c r="S25" s="31" t="str">
        <f t="shared" si="3"/>
        <v>00</v>
      </c>
      <c r="T25" s="26"/>
    </row>
    <row r="26" spans="1:20" ht="12.75">
      <c r="A26" s="70">
        <f>$H$6+22</f>
        <v>22</v>
      </c>
      <c r="B26" s="57"/>
      <c r="C26" s="58"/>
      <c r="D26" s="57"/>
      <c r="E26" s="58"/>
      <c r="F26" s="57"/>
      <c r="G26" s="58"/>
      <c r="H26" s="60"/>
      <c r="I26" s="46"/>
      <c r="J26" s="59"/>
      <c r="K26" s="41">
        <f t="shared" si="0"/>
        <v>0</v>
      </c>
      <c r="L26" s="41">
        <f t="shared" si="4"/>
        <v>0</v>
      </c>
      <c r="M26" s="41">
        <f t="shared" si="5"/>
        <v>0</v>
      </c>
      <c r="N26" s="41">
        <f t="shared" si="6"/>
        <v>0</v>
      </c>
      <c r="O26" s="41">
        <f t="shared" si="1"/>
        <v>0</v>
      </c>
      <c r="P26" s="51" t="str">
        <f t="shared" si="7"/>
        <v>0:00</v>
      </c>
      <c r="Q26" s="41">
        <f t="shared" si="8"/>
        <v>0</v>
      </c>
      <c r="R26" s="104">
        <f t="shared" si="2"/>
        <v>0</v>
      </c>
      <c r="S26" s="31" t="str">
        <f t="shared" si="3"/>
        <v>00</v>
      </c>
      <c r="T26" s="26"/>
    </row>
    <row r="27" spans="1:20" ht="12.75">
      <c r="A27" s="70">
        <f>$H$6+23</f>
        <v>23</v>
      </c>
      <c r="B27" s="57"/>
      <c r="C27" s="58"/>
      <c r="D27" s="57"/>
      <c r="E27" s="58"/>
      <c r="F27" s="57"/>
      <c r="G27" s="58"/>
      <c r="H27" s="60"/>
      <c r="I27" s="46"/>
      <c r="J27" s="59"/>
      <c r="K27" s="41">
        <f t="shared" si="0"/>
        <v>0</v>
      </c>
      <c r="L27" s="41">
        <f t="shared" si="4"/>
        <v>0</v>
      </c>
      <c r="M27" s="41">
        <f t="shared" si="5"/>
        <v>0</v>
      </c>
      <c r="N27" s="41">
        <f t="shared" si="6"/>
        <v>0</v>
      </c>
      <c r="O27" s="41">
        <f t="shared" si="1"/>
        <v>0</v>
      </c>
      <c r="P27" s="51" t="str">
        <f t="shared" si="7"/>
        <v>0:00</v>
      </c>
      <c r="Q27" s="41">
        <f t="shared" si="8"/>
        <v>0</v>
      </c>
      <c r="R27" s="104">
        <f t="shared" si="2"/>
        <v>0</v>
      </c>
      <c r="S27" s="31" t="str">
        <f t="shared" si="3"/>
        <v>00</v>
      </c>
      <c r="T27" s="26"/>
    </row>
    <row r="28" spans="1:20" ht="12.75">
      <c r="A28" s="70">
        <f>$H$6+24</f>
        <v>24</v>
      </c>
      <c r="B28" s="57"/>
      <c r="C28" s="58"/>
      <c r="D28" s="57"/>
      <c r="E28" s="58"/>
      <c r="F28" s="57"/>
      <c r="G28" s="58"/>
      <c r="H28" s="60"/>
      <c r="I28" s="46"/>
      <c r="J28" s="59"/>
      <c r="K28" s="41">
        <f t="shared" si="0"/>
        <v>0</v>
      </c>
      <c r="L28" s="41">
        <f t="shared" si="4"/>
        <v>0</v>
      </c>
      <c r="M28" s="41">
        <f t="shared" si="5"/>
        <v>0</v>
      </c>
      <c r="N28" s="41">
        <f t="shared" si="6"/>
        <v>0</v>
      </c>
      <c r="O28" s="41">
        <f t="shared" si="1"/>
        <v>0</v>
      </c>
      <c r="P28" s="51" t="str">
        <f t="shared" si="7"/>
        <v>0:00</v>
      </c>
      <c r="Q28" s="41">
        <f t="shared" si="8"/>
        <v>0</v>
      </c>
      <c r="R28" s="104">
        <f t="shared" si="2"/>
        <v>0</v>
      </c>
      <c r="S28" s="31" t="str">
        <f t="shared" si="3"/>
        <v>00</v>
      </c>
      <c r="T28" s="26"/>
    </row>
    <row r="29" spans="1:20" ht="12.75">
      <c r="A29" s="71">
        <f>$H$6+25</f>
        <v>25</v>
      </c>
      <c r="B29" s="32"/>
      <c r="C29" s="33"/>
      <c r="D29" s="32"/>
      <c r="E29" s="33"/>
      <c r="F29" s="32"/>
      <c r="G29" s="33"/>
      <c r="H29" s="109"/>
      <c r="I29" s="50"/>
      <c r="J29" s="48"/>
      <c r="K29" s="17">
        <f t="shared" si="0"/>
        <v>0</v>
      </c>
      <c r="L29" s="17">
        <f t="shared" si="4"/>
        <v>0</v>
      </c>
      <c r="M29" s="17">
        <f t="shared" si="5"/>
        <v>0</v>
      </c>
      <c r="N29" s="17">
        <f t="shared" si="6"/>
        <v>0</v>
      </c>
      <c r="O29" s="34">
        <f t="shared" si="1"/>
        <v>0</v>
      </c>
      <c r="P29" s="52" t="str">
        <f t="shared" si="7"/>
        <v>0:00</v>
      </c>
      <c r="Q29" s="34">
        <f t="shared" si="8"/>
        <v>0</v>
      </c>
      <c r="R29" s="105">
        <f t="shared" si="2"/>
        <v>0</v>
      </c>
      <c r="S29" s="36" t="str">
        <f t="shared" si="3"/>
        <v>00</v>
      </c>
      <c r="T29" s="26"/>
    </row>
    <row r="30" spans="1:19" ht="12.75">
      <c r="A30" s="70"/>
      <c r="B30" s="40"/>
      <c r="C30" s="44"/>
      <c r="D30" s="40"/>
      <c r="E30" s="44"/>
      <c r="F30" s="40"/>
      <c r="G30" s="44"/>
      <c r="H30" s="61"/>
      <c r="I30" s="61"/>
      <c r="J30" s="61"/>
      <c r="K30" s="56"/>
      <c r="L30" s="56"/>
      <c r="M30" s="56"/>
      <c r="N30" s="56"/>
      <c r="O30" s="41"/>
      <c r="P30" s="40"/>
      <c r="Q30" s="41"/>
      <c r="R30" s="40"/>
      <c r="S30" s="31"/>
    </row>
    <row r="31" spans="1:19" ht="12.75">
      <c r="A31" s="72" t="s">
        <v>38</v>
      </c>
      <c r="B31" s="40"/>
      <c r="C31" s="44"/>
      <c r="D31" s="38">
        <v>35</v>
      </c>
      <c r="E31" s="39">
        <v>0</v>
      </c>
      <c r="F31" s="40"/>
      <c r="G31" s="44"/>
      <c r="H31" s="73" t="s">
        <v>18</v>
      </c>
      <c r="I31" s="73"/>
      <c r="J31" s="73"/>
      <c r="K31" s="74"/>
      <c r="L31" s="74"/>
      <c r="M31" s="74"/>
      <c r="N31" s="74"/>
      <c r="O31" s="41"/>
      <c r="P31" s="40"/>
      <c r="Q31" s="41">
        <f>4*(D31*60+E31)</f>
        <v>8400</v>
      </c>
      <c r="R31" s="106">
        <f t="shared" si="2"/>
        <v>140</v>
      </c>
      <c r="S31" s="42" t="str">
        <f>TEXT(IF(OR(Q31&gt;=0,MOD(Q31,60)=0),MOD(Q31,60),60-MOD(Q31,60)),"00")</f>
        <v>00</v>
      </c>
    </row>
    <row r="32" spans="1:19" ht="12.75">
      <c r="A32" s="72" t="s">
        <v>39</v>
      </c>
      <c r="B32" s="40"/>
      <c r="C32" s="40"/>
      <c r="D32" s="43">
        <v>5</v>
      </c>
      <c r="E32" s="44"/>
      <c r="F32" s="40"/>
      <c r="G32" s="44"/>
      <c r="H32" s="73" t="s">
        <v>19</v>
      </c>
      <c r="I32" s="73"/>
      <c r="J32" s="73"/>
      <c r="K32" s="74"/>
      <c r="L32" s="74"/>
      <c r="M32" s="74"/>
      <c r="N32" s="74"/>
      <c r="O32" s="41">
        <f>(D31*60+E31)/D32</f>
        <v>420</v>
      </c>
      <c r="P32" s="40"/>
      <c r="Q32" s="41">
        <f>Q29</f>
        <v>0</v>
      </c>
      <c r="R32" s="104">
        <f t="shared" si="2"/>
        <v>0</v>
      </c>
      <c r="S32" s="31" t="str">
        <f>TEXT(IF(OR(Q32&gt;=0,MOD(Q32,60)=0),MOD(Q32,60),60-MOD(Q32,60)),"00")</f>
        <v>00</v>
      </c>
    </row>
    <row r="33" spans="1:19" ht="12.75">
      <c r="A33" s="29"/>
      <c r="B33" s="40"/>
      <c r="C33" s="44"/>
      <c r="D33" s="40"/>
      <c r="E33" s="44"/>
      <c r="F33" s="40"/>
      <c r="G33" s="44"/>
      <c r="H33" s="73" t="s">
        <v>20</v>
      </c>
      <c r="I33" s="61"/>
      <c r="J33" s="61"/>
      <c r="K33" s="56"/>
      <c r="L33" s="56"/>
      <c r="M33" s="56"/>
      <c r="N33" s="56"/>
      <c r="O33" s="41"/>
      <c r="P33" s="40"/>
      <c r="Q33" s="41">
        <f>Q32-Q31</f>
        <v>-8400</v>
      </c>
      <c r="R33" s="104">
        <f t="shared" si="2"/>
        <v>-140</v>
      </c>
      <c r="S33" s="31" t="str">
        <f>TEXT(IF(OR(Q33&gt;=0,MOD(Q33,60)=0),MOD(Q33,60),60-MOD(Q33,60)),"00")</f>
        <v>00</v>
      </c>
    </row>
    <row r="34" spans="1:19" ht="12.75">
      <c r="A34" s="29"/>
      <c r="B34" s="40"/>
      <c r="C34" s="44"/>
      <c r="D34" s="40"/>
      <c r="E34" s="44"/>
      <c r="F34" s="40"/>
      <c r="G34" s="44"/>
      <c r="H34" s="73" t="s">
        <v>21</v>
      </c>
      <c r="I34" s="61"/>
      <c r="J34" s="61"/>
      <c r="K34" s="56"/>
      <c r="L34" s="56"/>
      <c r="M34" s="56"/>
      <c r="N34" s="56"/>
      <c r="O34" s="41"/>
      <c r="P34" s="40"/>
      <c r="Q34" s="41">
        <f>IF(LEFT(R34,1)="-",R34*60-S34,R34*60+S34)</f>
        <v>0</v>
      </c>
      <c r="R34" s="111" t="s">
        <v>40</v>
      </c>
      <c r="S34" s="111">
        <v>0</v>
      </c>
    </row>
    <row r="35" spans="1:19" ht="12.75">
      <c r="A35" s="29"/>
      <c r="B35" s="40"/>
      <c r="C35" s="44"/>
      <c r="D35" s="40"/>
      <c r="E35" s="44"/>
      <c r="F35" s="40"/>
      <c r="G35" s="44"/>
      <c r="H35" s="73" t="s">
        <v>22</v>
      </c>
      <c r="I35" s="61"/>
      <c r="J35" s="61"/>
      <c r="K35" s="56"/>
      <c r="L35" s="56"/>
      <c r="M35" s="56"/>
      <c r="N35" s="56"/>
      <c r="O35" s="41"/>
      <c r="P35" s="40"/>
      <c r="Q35" s="41">
        <f>Q33+Q34</f>
        <v>-8400</v>
      </c>
      <c r="R35" s="105">
        <f t="shared" si="2"/>
        <v>-140</v>
      </c>
      <c r="S35" s="36" t="str">
        <f>TEXT(IF(OR(Q35&gt;=0,MOD(Q35,60)=0),MOD(Q35,60),60-MOD(Q35,60)),"00")</f>
        <v>00</v>
      </c>
    </row>
    <row r="36" spans="1:19" ht="12.75">
      <c r="A36" s="29"/>
      <c r="B36" s="40"/>
      <c r="C36" s="44"/>
      <c r="D36" s="40"/>
      <c r="E36" s="44"/>
      <c r="F36" s="40"/>
      <c r="G36" s="44"/>
      <c r="H36" s="73"/>
      <c r="I36" s="61"/>
      <c r="J36" s="61"/>
      <c r="K36" s="56"/>
      <c r="L36" s="56"/>
      <c r="M36" s="56"/>
      <c r="N36" s="56"/>
      <c r="O36" s="41"/>
      <c r="P36" s="40"/>
      <c r="Q36" s="41"/>
      <c r="R36" s="44"/>
      <c r="S36" s="63"/>
    </row>
    <row r="37" spans="1:19" ht="27" customHeight="1">
      <c r="A37" s="30" t="s">
        <v>23</v>
      </c>
      <c r="B37" s="125"/>
      <c r="C37" s="125"/>
      <c r="D37" s="125"/>
      <c r="E37" s="125"/>
      <c r="F37" s="125"/>
      <c r="G37" s="125"/>
      <c r="H37" s="75" t="s">
        <v>24</v>
      </c>
      <c r="I37" s="113"/>
      <c r="J37" s="113"/>
      <c r="K37" s="113"/>
      <c r="L37" s="113"/>
      <c r="M37" s="113"/>
      <c r="N37" s="113"/>
      <c r="O37" s="113"/>
      <c r="P37" s="113"/>
      <c r="Q37" s="113"/>
      <c r="R37" s="113"/>
      <c r="S37" s="63"/>
    </row>
    <row r="38" spans="1:19" ht="12.75">
      <c r="A38" s="30"/>
      <c r="B38" s="40"/>
      <c r="C38" s="44"/>
      <c r="D38" s="40"/>
      <c r="E38" s="44"/>
      <c r="F38" s="40"/>
      <c r="G38" s="40"/>
      <c r="H38" s="73"/>
      <c r="I38" s="76"/>
      <c r="J38" s="76"/>
      <c r="K38" s="77"/>
      <c r="L38" s="77"/>
      <c r="M38" s="77"/>
      <c r="N38" s="77"/>
      <c r="O38" s="41"/>
      <c r="P38" s="40"/>
      <c r="Q38" s="41"/>
      <c r="R38" s="44"/>
      <c r="S38" s="63"/>
    </row>
    <row r="39" spans="1:19" ht="12.75">
      <c r="A39" s="30" t="s">
        <v>1</v>
      </c>
      <c r="B39" s="112"/>
      <c r="C39" s="112"/>
      <c r="D39" s="112"/>
      <c r="E39" s="112"/>
      <c r="F39" s="112"/>
      <c r="G39" s="112"/>
      <c r="H39" s="75" t="s">
        <v>25</v>
      </c>
      <c r="I39" s="113"/>
      <c r="J39" s="113"/>
      <c r="K39" s="113"/>
      <c r="L39" s="113"/>
      <c r="M39" s="113"/>
      <c r="N39" s="113"/>
      <c r="O39" s="113"/>
      <c r="P39" s="113"/>
      <c r="Q39" s="113"/>
      <c r="R39" s="113"/>
      <c r="S39" s="63"/>
    </row>
    <row r="40" spans="1:19" ht="12.75">
      <c r="A40" s="35"/>
      <c r="B40" s="78"/>
      <c r="C40" s="79"/>
      <c r="D40" s="78"/>
      <c r="E40" s="79"/>
      <c r="F40" s="78"/>
      <c r="G40" s="79"/>
      <c r="H40" s="80"/>
      <c r="I40" s="80"/>
      <c r="J40" s="80"/>
      <c r="K40" s="16"/>
      <c r="L40" s="16"/>
      <c r="M40" s="16"/>
      <c r="N40" s="16"/>
      <c r="O40" s="17"/>
      <c r="P40" s="78"/>
      <c r="Q40" s="17"/>
      <c r="R40" s="79"/>
      <c r="S40" s="81"/>
    </row>
    <row r="41" spans="1:19" ht="12.75">
      <c r="A41" s="91"/>
      <c r="B41" s="92"/>
      <c r="C41" s="93"/>
      <c r="D41" s="92"/>
      <c r="E41" s="93"/>
      <c r="F41" s="92"/>
      <c r="G41" s="93"/>
      <c r="H41" s="94"/>
      <c r="I41" s="94"/>
      <c r="J41" s="94"/>
      <c r="K41" s="9"/>
      <c r="L41" s="9"/>
      <c r="M41" s="9"/>
      <c r="N41" s="9"/>
      <c r="O41" s="10"/>
      <c r="P41" s="92"/>
      <c r="Q41" s="10"/>
      <c r="R41" s="93"/>
      <c r="S41" s="95"/>
    </row>
    <row r="42" spans="1:19" ht="12.75">
      <c r="A42" s="96" t="s">
        <v>33</v>
      </c>
      <c r="B42" s="53"/>
      <c r="C42" s="54"/>
      <c r="D42" s="53"/>
      <c r="E42" s="54"/>
      <c r="F42" s="53"/>
      <c r="G42" s="54"/>
      <c r="H42" s="55"/>
      <c r="I42" s="55"/>
      <c r="J42" s="55"/>
      <c r="K42" s="56"/>
      <c r="L42" s="56"/>
      <c r="M42" s="56"/>
      <c r="N42" s="56"/>
      <c r="O42" s="41"/>
      <c r="P42" s="53"/>
      <c r="Q42" s="41"/>
      <c r="R42" s="54"/>
      <c r="S42" s="97"/>
    </row>
    <row r="43" spans="1:19" ht="12.75">
      <c r="A43" s="96" t="s">
        <v>34</v>
      </c>
      <c r="B43" s="53"/>
      <c r="C43" s="54"/>
      <c r="D43" s="53"/>
      <c r="E43" s="54"/>
      <c r="F43" s="53"/>
      <c r="G43" s="54"/>
      <c r="H43" s="55"/>
      <c r="I43" s="55"/>
      <c r="J43" s="55"/>
      <c r="K43" s="56"/>
      <c r="L43" s="56"/>
      <c r="M43" s="56"/>
      <c r="N43" s="56"/>
      <c r="O43" s="41"/>
      <c r="P43" s="53"/>
      <c r="Q43" s="41"/>
      <c r="R43" s="54"/>
      <c r="S43" s="97"/>
    </row>
    <row r="44" spans="1:19" ht="12.75">
      <c r="A44" s="96"/>
      <c r="B44" s="53"/>
      <c r="C44" s="54"/>
      <c r="D44" s="53"/>
      <c r="E44" s="54"/>
      <c r="F44" s="53"/>
      <c r="G44" s="54"/>
      <c r="H44" s="55"/>
      <c r="I44" s="55"/>
      <c r="J44" s="55"/>
      <c r="K44" s="56"/>
      <c r="L44" s="56"/>
      <c r="M44" s="56"/>
      <c r="N44" s="56"/>
      <c r="O44" s="41"/>
      <c r="P44" s="53"/>
      <c r="Q44" s="41"/>
      <c r="R44" s="54"/>
      <c r="S44" s="97"/>
    </row>
    <row r="45" spans="1:19" ht="12.75">
      <c r="A45" s="96" t="s">
        <v>26</v>
      </c>
      <c r="B45" s="53"/>
      <c r="C45" s="54"/>
      <c r="D45" s="53"/>
      <c r="E45" s="54"/>
      <c r="F45" s="53"/>
      <c r="G45" s="54"/>
      <c r="H45" s="55"/>
      <c r="I45" s="55"/>
      <c r="J45" s="55"/>
      <c r="K45" s="56"/>
      <c r="L45" s="56"/>
      <c r="M45" s="56"/>
      <c r="N45" s="56"/>
      <c r="O45" s="41"/>
      <c r="P45" s="53"/>
      <c r="Q45" s="41"/>
      <c r="R45" s="54"/>
      <c r="S45" s="97"/>
    </row>
    <row r="46" spans="1:19" ht="12.75">
      <c r="A46" s="96" t="s">
        <v>27</v>
      </c>
      <c r="B46" s="53"/>
      <c r="C46" s="54"/>
      <c r="D46" s="53"/>
      <c r="E46" s="54"/>
      <c r="F46" s="53"/>
      <c r="G46" s="54"/>
      <c r="H46" s="55"/>
      <c r="I46" s="55"/>
      <c r="J46" s="55"/>
      <c r="K46" s="56"/>
      <c r="L46" s="56"/>
      <c r="M46" s="56"/>
      <c r="N46" s="56"/>
      <c r="O46" s="41"/>
      <c r="P46" s="53"/>
      <c r="Q46" s="41"/>
      <c r="R46" s="54"/>
      <c r="S46" s="97"/>
    </row>
    <row r="47" spans="1:19" ht="12.75">
      <c r="A47" s="96" t="s">
        <v>28</v>
      </c>
      <c r="B47" s="53"/>
      <c r="C47" s="54"/>
      <c r="D47" s="53"/>
      <c r="E47" s="54"/>
      <c r="F47" s="53"/>
      <c r="G47" s="54"/>
      <c r="H47" s="55"/>
      <c r="I47" s="55"/>
      <c r="J47" s="55"/>
      <c r="K47" s="56"/>
      <c r="L47" s="56"/>
      <c r="M47" s="56"/>
      <c r="N47" s="56"/>
      <c r="O47" s="41"/>
      <c r="P47" s="53"/>
      <c r="Q47" s="41"/>
      <c r="R47" s="54"/>
      <c r="S47" s="97"/>
    </row>
    <row r="48" spans="1:19" ht="12.75">
      <c r="A48" s="96" t="s">
        <v>29</v>
      </c>
      <c r="B48" s="53"/>
      <c r="C48" s="54"/>
      <c r="D48" s="53"/>
      <c r="E48" s="54"/>
      <c r="F48" s="53"/>
      <c r="G48" s="54"/>
      <c r="H48" s="55"/>
      <c r="I48" s="55"/>
      <c r="J48" s="55"/>
      <c r="K48" s="56"/>
      <c r="L48" s="56"/>
      <c r="M48" s="56"/>
      <c r="N48" s="56"/>
      <c r="O48" s="41"/>
      <c r="P48" s="53"/>
      <c r="Q48" s="41"/>
      <c r="R48" s="54"/>
      <c r="S48" s="97"/>
    </row>
    <row r="49" spans="1:19" ht="12.75">
      <c r="A49" s="96" t="s">
        <v>30</v>
      </c>
      <c r="B49" s="53"/>
      <c r="C49" s="54"/>
      <c r="D49" s="53"/>
      <c r="E49" s="54"/>
      <c r="F49" s="53"/>
      <c r="G49" s="54"/>
      <c r="H49" s="55"/>
      <c r="I49" s="55"/>
      <c r="J49" s="55"/>
      <c r="K49" s="56"/>
      <c r="L49" s="56"/>
      <c r="M49" s="56"/>
      <c r="N49" s="56"/>
      <c r="O49" s="41"/>
      <c r="P49" s="53"/>
      <c r="Q49" s="41"/>
      <c r="R49" s="54"/>
      <c r="S49" s="97"/>
    </row>
    <row r="50" spans="1:19" ht="12.75">
      <c r="A50" s="96" t="s">
        <v>31</v>
      </c>
      <c r="B50" s="53"/>
      <c r="C50" s="54"/>
      <c r="D50" s="53"/>
      <c r="E50" s="54"/>
      <c r="F50" s="53"/>
      <c r="G50" s="54"/>
      <c r="H50" s="55"/>
      <c r="I50" s="55"/>
      <c r="J50" s="55"/>
      <c r="K50" s="56"/>
      <c r="L50" s="56"/>
      <c r="M50" s="56"/>
      <c r="N50" s="56"/>
      <c r="O50" s="41"/>
      <c r="P50" s="53"/>
      <c r="Q50" s="41"/>
      <c r="R50" s="54"/>
      <c r="S50" s="97"/>
    </row>
    <row r="51" spans="1:19" ht="12.75">
      <c r="A51" s="98"/>
      <c r="B51" s="99"/>
      <c r="C51" s="100"/>
      <c r="D51" s="99"/>
      <c r="E51" s="100"/>
      <c r="F51" s="99"/>
      <c r="G51" s="100"/>
      <c r="H51" s="101"/>
      <c r="I51" s="101"/>
      <c r="J51" s="101"/>
      <c r="K51" s="16"/>
      <c r="L51" s="16"/>
      <c r="M51" s="16"/>
      <c r="N51" s="16"/>
      <c r="O51" s="17"/>
      <c r="P51" s="99"/>
      <c r="Q51" s="17"/>
      <c r="R51" s="100"/>
      <c r="S51" s="102"/>
    </row>
    <row r="52" spans="1:19" ht="12.75">
      <c r="A52" s="53"/>
      <c r="B52" s="53"/>
      <c r="C52" s="54"/>
      <c r="D52" s="53"/>
      <c r="E52" s="54"/>
      <c r="F52" s="53"/>
      <c r="G52" s="54"/>
      <c r="H52" s="55"/>
      <c r="I52" s="55"/>
      <c r="J52" s="55"/>
      <c r="K52" s="56"/>
      <c r="L52" s="56"/>
      <c r="M52" s="56"/>
      <c r="N52" s="56"/>
      <c r="O52" s="41"/>
      <c r="P52" s="53"/>
      <c r="Q52" s="41"/>
      <c r="R52" s="54"/>
      <c r="S52" s="54"/>
    </row>
    <row r="53" spans="1:19" ht="12.75">
      <c r="A53" s="53"/>
      <c r="B53" s="53"/>
      <c r="C53" s="54"/>
      <c r="D53" s="53"/>
      <c r="E53" s="54"/>
      <c r="F53" s="53"/>
      <c r="G53" s="54"/>
      <c r="H53" s="55"/>
      <c r="I53" s="55"/>
      <c r="J53" s="55"/>
      <c r="K53" s="56"/>
      <c r="L53" s="56"/>
      <c r="M53" s="56"/>
      <c r="N53" s="56"/>
      <c r="O53" s="41"/>
      <c r="P53" s="53"/>
      <c r="Q53" s="41"/>
      <c r="R53" s="54"/>
      <c r="S53" s="54"/>
    </row>
  </sheetData>
  <sheetProtection/>
  <mergeCells count="11">
    <mergeCell ref="A1:S1"/>
    <mergeCell ref="B3:G3"/>
    <mergeCell ref="B5:G5"/>
    <mergeCell ref="B6:G6"/>
    <mergeCell ref="B37:G37"/>
    <mergeCell ref="B39:G39"/>
    <mergeCell ref="I37:R37"/>
    <mergeCell ref="I39:R39"/>
    <mergeCell ref="J6:P6"/>
    <mergeCell ref="R8:S8"/>
    <mergeCell ref="R9:S9"/>
  </mergeCells>
  <printOptions/>
  <pageMargins left="0.7086614173228347" right="0.7086614173228347"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Charles Sturt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dc:creator>
  <cp:keywords/>
  <dc:description/>
  <cp:lastModifiedBy>USER</cp:lastModifiedBy>
  <cp:lastPrinted>2013-04-05T05:01:27Z</cp:lastPrinted>
  <dcterms:created xsi:type="dcterms:W3CDTF">2000-08-21T03:54:39Z</dcterms:created>
  <dcterms:modified xsi:type="dcterms:W3CDTF">2019-03-14T06:20:39Z</dcterms:modified>
  <cp:category/>
  <cp:version/>
  <cp:contentType/>
  <cp:contentStatus/>
</cp:coreProperties>
</file>