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6275" windowHeight="11025" activeTab="1"/>
  </bookViews>
  <sheets>
    <sheet name="Instructions" sheetId="4" r:id="rId1"/>
    <sheet name="Budget Proposal" sheetId="1" r:id="rId2"/>
    <sheet name="Example" sheetId="3" r:id="rId3"/>
  </sheets>
  <calcPr calcId="125725"/>
</workbook>
</file>

<file path=xl/calcChain.xml><?xml version="1.0" encoding="utf-8"?>
<calcChain xmlns="http://schemas.openxmlformats.org/spreadsheetml/2006/main">
  <c r="F21" i="3"/>
  <c r="F20"/>
  <c r="F19"/>
  <c r="F18"/>
  <c r="F17"/>
  <c r="D13"/>
  <c r="F11"/>
  <c r="F10"/>
  <c r="F9"/>
  <c r="F8"/>
  <c r="F7"/>
  <c r="F13" s="1"/>
  <c r="F23" l="1"/>
  <c r="F27" s="1"/>
  <c r="F32" s="1"/>
  <c r="F34" l="1"/>
  <c r="F28"/>
  <c r="F36"/>
  <c r="G32"/>
  <c r="G34" s="1"/>
  <c r="H34" s="1"/>
  <c r="F37" l="1"/>
  <c r="G36"/>
  <c r="G38" s="1"/>
  <c r="F38"/>
  <c r="H32"/>
  <c r="F33" s="1"/>
  <c r="F19" i="1"/>
  <c r="F20"/>
  <c r="F18"/>
  <c r="F17"/>
  <c r="F8"/>
  <c r="F9"/>
  <c r="F10"/>
  <c r="F11"/>
  <c r="F7"/>
  <c r="D13"/>
  <c r="H38" i="3" l="1"/>
  <c r="G37"/>
  <c r="H37" s="1"/>
  <c r="G33"/>
  <c r="H33" s="1"/>
  <c r="H36"/>
  <c r="F21" i="1"/>
  <c r="F23" s="1"/>
  <c r="F13"/>
  <c r="F27" l="1"/>
  <c r="F32" l="1"/>
  <c r="F28"/>
  <c r="F37" l="1"/>
  <c r="G37" s="1"/>
  <c r="H37" s="1"/>
  <c r="C40"/>
  <c r="F38"/>
  <c r="G36"/>
  <c r="G38" s="1"/>
  <c r="F34"/>
  <c r="G32"/>
  <c r="H38" l="1"/>
  <c r="H36"/>
  <c r="H32"/>
  <c r="F33" s="1"/>
  <c r="G33" s="1"/>
  <c r="H33" s="1"/>
  <c r="G34"/>
  <c r="H34" s="1"/>
</calcChain>
</file>

<file path=xl/sharedStrings.xml><?xml version="1.0" encoding="utf-8"?>
<sst xmlns="http://schemas.openxmlformats.org/spreadsheetml/2006/main" count="74" uniqueCount="35">
  <si>
    <t>Qty</t>
  </si>
  <si>
    <t>Unit Cost</t>
  </si>
  <si>
    <t>Vechicle Description</t>
  </si>
  <si>
    <t>Total Vehicle Costs</t>
  </si>
  <si>
    <t>Infrastructure Description</t>
  </si>
  <si>
    <t>Total Infrastructure Costs</t>
  </si>
  <si>
    <t>Total Vehicles &amp; Infrastructure Costs</t>
  </si>
  <si>
    <t>Total Project Costs</t>
  </si>
  <si>
    <t>Average Cost Per Vehicle</t>
  </si>
  <si>
    <t>Total Grant Request</t>
  </si>
  <si>
    <t>Total Cost Share</t>
  </si>
  <si>
    <t>Project Percentages</t>
  </si>
  <si>
    <t>A. VEHICLES</t>
  </si>
  <si>
    <t>B. INFRASTRUCTURE</t>
  </si>
  <si>
    <t>C. PROJECT TOTALS</t>
  </si>
  <si>
    <t>D. GRANT REQUEST</t>
  </si>
  <si>
    <t>H-GAC Zero Emission Cargo Transportation Project</t>
  </si>
  <si>
    <t>Budget Proposal</t>
  </si>
  <si>
    <t>Total Vehicles</t>
  </si>
  <si>
    <t>Total Infrastructure</t>
  </si>
  <si>
    <t>Installation</t>
  </si>
  <si>
    <t>Budget Worksheet Instructions</t>
  </si>
  <si>
    <t xml:space="preserve">List project vehicles requested for this Call for Projects.  Vehicles that have the same specifications and unit pricing should be grouped together on a single row. </t>
  </si>
  <si>
    <t>Vehicle pricing should be all-inclusive, i.e. upfitting, paint, delivery, taxes, etc.</t>
  </si>
  <si>
    <t>This section may only include vehicles.</t>
  </si>
  <si>
    <t>Verify the Project Total Amounts</t>
  </si>
  <si>
    <t>Maximum Funding Request</t>
  </si>
  <si>
    <t>Average Total Cost Per Vehicle</t>
  </si>
  <si>
    <t>List any infrastructure requirements that are priced separately from the vehicles.</t>
  </si>
  <si>
    <t>Project Funding Request</t>
  </si>
  <si>
    <t>HGAC reserves the right to partially fund a project based on the Project Funding Request.</t>
  </si>
  <si>
    <t>The Project Funding Request defaults to the Maximum Funding Request.  The project may choose to put a lower amount in this field, thereby increasing the total cost share, and potentially allowing the project to fund more vehicles.</t>
  </si>
  <si>
    <t>OEM battery electric step van w/upfitting, paint &amp; delivery</t>
  </si>
  <si>
    <t>EV supply equipment (charging stations)</t>
  </si>
  <si>
    <t>Verify Grant Request Amount.  This field is automatically calculated to be the lesser of 42% of the Total Vehicle &amp; Infrastructure costs or the requested number of vehicles times an average cost of $67,500 per vehicle.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</si>
</sst>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%"/>
    <numFmt numFmtId="165" formatCode="#.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theme="9"/>
      </left>
      <right style="thick">
        <color theme="9"/>
      </right>
      <top style="thick">
        <color theme="9"/>
      </top>
      <bottom style="thick">
        <color theme="9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0" fontId="8" fillId="0" borderId="0" xfId="0" applyFont="1"/>
    <xf numFmtId="0" fontId="3" fillId="0" borderId="0" xfId="0" applyFont="1" applyProtection="1"/>
    <xf numFmtId="0" fontId="0" fillId="0" borderId="0" xfId="0" applyProtection="1"/>
    <xf numFmtId="0" fontId="4" fillId="3" borderId="6" xfId="0" applyFont="1" applyFill="1" applyBorder="1" applyAlignment="1" applyProtection="1">
      <alignment horizontal="center" wrapText="1"/>
    </xf>
    <xf numFmtId="0" fontId="4" fillId="3" borderId="7" xfId="0" applyFont="1" applyFill="1" applyBorder="1" applyAlignment="1" applyProtection="1">
      <alignment horizontal="center" wrapText="1"/>
    </xf>
    <xf numFmtId="0" fontId="4" fillId="3" borderId="8" xfId="0" applyFont="1" applyFill="1" applyBorder="1" applyAlignment="1" applyProtection="1">
      <alignment horizontal="center" wrapText="1"/>
    </xf>
    <xf numFmtId="0" fontId="6" fillId="4" borderId="1" xfId="0" applyFont="1" applyFill="1" applyBorder="1" applyProtection="1"/>
    <xf numFmtId="0" fontId="0" fillId="4" borderId="2" xfId="0" applyFill="1" applyBorder="1" applyProtection="1"/>
    <xf numFmtId="44" fontId="0" fillId="4" borderId="2" xfId="1" applyFont="1" applyFill="1" applyBorder="1" applyProtection="1"/>
    <xf numFmtId="44" fontId="0" fillId="4" borderId="3" xfId="1" applyFont="1" applyFill="1" applyBorder="1" applyProtection="1"/>
    <xf numFmtId="0" fontId="2" fillId="2" borderId="9" xfId="0" applyFont="1" applyFill="1" applyBorder="1" applyProtection="1"/>
    <xf numFmtId="0" fontId="2" fillId="2" borderId="10" xfId="0" applyFont="1" applyFill="1" applyBorder="1" applyProtection="1"/>
    <xf numFmtId="44" fontId="2" fillId="2" borderId="10" xfId="1" applyFont="1" applyFill="1" applyBorder="1" applyProtection="1"/>
    <xf numFmtId="44" fontId="2" fillId="2" borderId="11" xfId="1" applyFont="1" applyFill="1" applyBorder="1" applyProtection="1"/>
    <xf numFmtId="44" fontId="0" fillId="2" borderId="16" xfId="1" applyFont="1" applyFill="1" applyBorder="1" applyProtection="1"/>
    <xf numFmtId="44" fontId="0" fillId="0" borderId="0" xfId="0" applyNumberFormat="1" applyProtection="1"/>
    <xf numFmtId="44" fontId="0" fillId="2" borderId="5" xfId="1" applyFont="1" applyFill="1" applyBorder="1" applyProtection="1"/>
    <xf numFmtId="44" fontId="0" fillId="2" borderId="2" xfId="1" applyFont="1" applyFill="1" applyBorder="1" applyProtection="1"/>
    <xf numFmtId="44" fontId="0" fillId="2" borderId="3" xfId="1" applyFont="1" applyFill="1" applyBorder="1" applyProtection="1"/>
    <xf numFmtId="164" fontId="0" fillId="2" borderId="19" xfId="2" applyNumberFormat="1" applyFont="1" applyFill="1" applyBorder="1" applyProtection="1"/>
    <xf numFmtId="9" fontId="0" fillId="2" borderId="20" xfId="2" applyFont="1" applyFill="1" applyBorder="1" applyProtection="1"/>
    <xf numFmtId="44" fontId="0" fillId="2" borderId="4" xfId="1" applyFont="1" applyFill="1" applyBorder="1" applyProtection="1"/>
    <xf numFmtId="44" fontId="0" fillId="2" borderId="5" xfId="0" applyNumberFormat="1" applyFill="1" applyBorder="1" applyProtection="1"/>
    <xf numFmtId="44" fontId="0" fillId="0" borderId="29" xfId="1" applyFont="1" applyFill="1" applyBorder="1" applyProtection="1"/>
    <xf numFmtId="44" fontId="0" fillId="2" borderId="29" xfId="1" applyFont="1" applyFill="1" applyBorder="1" applyProtection="1"/>
    <xf numFmtId="44" fontId="0" fillId="2" borderId="30" xfId="1" applyFont="1" applyFill="1" applyBorder="1" applyProtection="1"/>
    <xf numFmtId="0" fontId="0" fillId="0" borderId="23" xfId="0" applyBorder="1" applyAlignment="1" applyProtection="1">
      <alignment vertical="top" wrapText="1"/>
    </xf>
    <xf numFmtId="0" fontId="0" fillId="0" borderId="26" xfId="0" applyBorder="1" applyAlignment="1" applyProtection="1">
      <alignment vertical="top" wrapText="1"/>
    </xf>
    <xf numFmtId="0" fontId="0" fillId="0" borderId="23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/>
      <protection locked="0"/>
    </xf>
    <xf numFmtId="44" fontId="0" fillId="0" borderId="24" xfId="1" applyFont="1" applyBorder="1" applyAlignment="1" applyProtection="1">
      <alignment vertical="top"/>
      <protection locked="0"/>
    </xf>
    <xf numFmtId="0" fontId="0" fillId="0" borderId="27" xfId="0" applyBorder="1" applyAlignment="1" applyProtection="1">
      <alignment vertical="top"/>
      <protection locked="0"/>
    </xf>
    <xf numFmtId="44" fontId="0" fillId="0" borderId="27" xfId="1" applyFont="1" applyBorder="1" applyAlignment="1" applyProtection="1">
      <alignment vertical="top"/>
      <protection locked="0"/>
    </xf>
    <xf numFmtId="0" fontId="0" fillId="0" borderId="24" xfId="0" applyBorder="1" applyAlignment="1" applyProtection="1">
      <alignment vertical="top"/>
    </xf>
    <xf numFmtId="44" fontId="0" fillId="0" borderId="24" xfId="1" applyFont="1" applyBorder="1" applyAlignment="1" applyProtection="1">
      <alignment vertical="top"/>
    </xf>
    <xf numFmtId="44" fontId="0" fillId="2" borderId="25" xfId="1" applyFont="1" applyFill="1" applyBorder="1" applyAlignment="1" applyProtection="1">
      <alignment vertical="top"/>
    </xf>
    <xf numFmtId="0" fontId="0" fillId="0" borderId="27" xfId="0" applyBorder="1" applyAlignment="1" applyProtection="1">
      <alignment vertical="top"/>
    </xf>
    <xf numFmtId="44" fontId="0" fillId="0" borderId="27" xfId="1" applyFont="1" applyBorder="1" applyAlignment="1" applyProtection="1">
      <alignment vertical="top"/>
    </xf>
    <xf numFmtId="44" fontId="0" fillId="2" borderId="28" xfId="1" applyFont="1" applyFill="1" applyBorder="1" applyAlignment="1" applyProtection="1">
      <alignment vertical="top"/>
    </xf>
    <xf numFmtId="0" fontId="7" fillId="0" borderId="0" xfId="0" applyFont="1" applyProtection="1"/>
    <xf numFmtId="0" fontId="5" fillId="3" borderId="12" xfId="0" applyFont="1" applyFill="1" applyBorder="1" applyAlignment="1" applyProtection="1">
      <alignment horizontal="left"/>
    </xf>
    <xf numFmtId="0" fontId="5" fillId="3" borderId="13" xfId="0" applyFont="1" applyFill="1" applyBorder="1" applyAlignment="1" applyProtection="1">
      <alignment horizontal="left"/>
    </xf>
    <xf numFmtId="0" fontId="2" fillId="2" borderId="14" xfId="0" applyFont="1" applyFill="1" applyBorder="1" applyAlignment="1" applyProtection="1">
      <alignment horizontal="left"/>
    </xf>
    <xf numFmtId="0" fontId="2" fillId="2" borderId="15" xfId="0" applyFont="1" applyFill="1" applyBorder="1" applyAlignment="1" applyProtection="1">
      <alignment horizontal="left"/>
    </xf>
    <xf numFmtId="0" fontId="2" fillId="2" borderId="17" xfId="0" applyFont="1" applyFill="1" applyBorder="1" applyAlignment="1" applyProtection="1">
      <alignment horizontal="left"/>
    </xf>
    <xf numFmtId="0" fontId="2" fillId="2" borderId="18" xfId="0" applyFont="1" applyFill="1" applyBorder="1" applyAlignment="1" applyProtection="1">
      <alignment horizontal="left"/>
    </xf>
    <xf numFmtId="0" fontId="2" fillId="2" borderId="21" xfId="0" applyFont="1" applyFill="1" applyBorder="1" applyAlignment="1" applyProtection="1">
      <alignment horizontal="left"/>
    </xf>
    <xf numFmtId="0" fontId="2" fillId="2" borderId="22" xfId="0" applyFont="1" applyFill="1" applyBorder="1" applyAlignment="1" applyProtection="1">
      <alignment horizontal="left"/>
    </xf>
    <xf numFmtId="0" fontId="5" fillId="3" borderId="12" xfId="0" applyFont="1" applyFill="1" applyBorder="1" applyAlignment="1" applyProtection="1">
      <alignment horizontal="center"/>
    </xf>
    <xf numFmtId="0" fontId="5" fillId="3" borderId="13" xfId="0" applyFont="1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left"/>
    </xf>
    <xf numFmtId="0" fontId="0" fillId="2" borderId="15" xfId="0" applyFill="1" applyBorder="1" applyAlignment="1" applyProtection="1">
      <alignment horizontal="left"/>
    </xf>
    <xf numFmtId="0" fontId="0" fillId="2" borderId="21" xfId="0" applyFill="1" applyBorder="1" applyAlignment="1" applyProtection="1">
      <alignment horizontal="left"/>
    </xf>
    <xf numFmtId="0" fontId="0" fillId="2" borderId="22" xfId="0" applyFill="1" applyBorder="1" applyAlignment="1" applyProtection="1">
      <alignment horizontal="left"/>
    </xf>
    <xf numFmtId="44" fontId="0" fillId="5" borderId="2" xfId="1" applyFont="1" applyFill="1" applyBorder="1" applyProtection="1"/>
    <xf numFmtId="44" fontId="0" fillId="2" borderId="32" xfId="1" applyFont="1" applyFill="1" applyBorder="1" applyProtection="1"/>
    <xf numFmtId="164" fontId="0" fillId="2" borderId="33" xfId="2" applyNumberFormat="1" applyFont="1" applyFill="1" applyBorder="1" applyProtection="1"/>
    <xf numFmtId="44" fontId="0" fillId="0" borderId="31" xfId="1" applyFont="1" applyFill="1" applyBorder="1" applyProtection="1"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476250</xdr:colOff>
      <xdr:row>1</xdr:row>
      <xdr:rowOff>28575</xdr:rowOff>
    </xdr:from>
    <xdr:ext cx="3722558" cy="311496"/>
    <xdr:sp macro="" textlink="">
      <xdr:nvSpPr>
        <xdr:cNvPr id="4" name="TextBox 3"/>
        <xdr:cNvSpPr txBox="1"/>
      </xdr:nvSpPr>
      <xdr:spPr>
        <a:xfrm>
          <a:off x="4152900" y="142875"/>
          <a:ext cx="372255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 i="1">
              <a:solidFill>
                <a:srgbClr val="FF0000"/>
              </a:solidFill>
            </a:rPr>
            <a:t>Budget Example.  For illustrative purposes only.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1"/>
  <sheetViews>
    <sheetView showGridLines="0" showRowColHeaders="0" workbookViewId="0">
      <selection activeCell="D19" sqref="D19"/>
    </sheetView>
  </sheetViews>
  <sheetFormatPr defaultRowHeight="15"/>
  <cols>
    <col min="1" max="1" width="1.7109375" customWidth="1"/>
    <col min="2" max="2" width="3" customWidth="1"/>
    <col min="3" max="3" width="3.7109375" customWidth="1"/>
    <col min="4" max="4" width="82.42578125" customWidth="1"/>
  </cols>
  <sheetData>
    <row r="1" spans="2:4" ht="9" customHeight="1"/>
    <row r="2" spans="2:4" ht="15.75">
      <c r="B2" s="1" t="s">
        <v>16</v>
      </c>
    </row>
    <row r="3" spans="2:4" ht="15.75">
      <c r="B3" s="1" t="s">
        <v>17</v>
      </c>
    </row>
    <row r="5" spans="2:4">
      <c r="B5" s="6" t="s">
        <v>21</v>
      </c>
    </row>
    <row r="7" spans="2:4" ht="15.75">
      <c r="B7" s="1" t="s">
        <v>12</v>
      </c>
    </row>
    <row r="8" spans="2:4" ht="30">
      <c r="B8" s="1"/>
      <c r="C8" s="5">
        <v>1</v>
      </c>
      <c r="D8" s="2" t="s">
        <v>22</v>
      </c>
    </row>
    <row r="9" spans="2:4" ht="15.75">
      <c r="B9" s="1"/>
      <c r="C9" s="5">
        <v>2</v>
      </c>
      <c r="D9" s="2" t="s">
        <v>23</v>
      </c>
    </row>
    <row r="10" spans="2:4" ht="15.75">
      <c r="B10" s="1"/>
      <c r="C10" s="5">
        <v>3</v>
      </c>
      <c r="D10" s="2" t="s">
        <v>24</v>
      </c>
    </row>
    <row r="11" spans="2:4" ht="15.75">
      <c r="B11" s="1"/>
      <c r="C11" s="4"/>
      <c r="D11" s="2"/>
    </row>
    <row r="12" spans="2:4" ht="15.75">
      <c r="B12" s="1" t="s">
        <v>13</v>
      </c>
    </row>
    <row r="13" spans="2:4" ht="15.75">
      <c r="B13" s="1"/>
      <c r="C13" s="5">
        <v>1</v>
      </c>
      <c r="D13" s="2" t="s">
        <v>28</v>
      </c>
    </row>
    <row r="14" spans="2:4" ht="15.75">
      <c r="B14" s="1"/>
    </row>
    <row r="15" spans="2:4" ht="15.75">
      <c r="B15" s="1" t="s">
        <v>14</v>
      </c>
    </row>
    <row r="16" spans="2:4" ht="15.75">
      <c r="B16" s="1"/>
      <c r="C16" s="5">
        <v>1</v>
      </c>
      <c r="D16" s="3" t="s">
        <v>25</v>
      </c>
    </row>
    <row r="17" spans="2:4" ht="15.75">
      <c r="B17" s="1"/>
    </row>
    <row r="18" spans="2:4" ht="15.75">
      <c r="B18" s="1" t="s">
        <v>15</v>
      </c>
    </row>
    <row r="19" spans="2:4" ht="45">
      <c r="B19" s="1"/>
      <c r="C19" s="5">
        <v>1</v>
      </c>
      <c r="D19" s="2" t="s">
        <v>34</v>
      </c>
    </row>
    <row r="20" spans="2:4" ht="45">
      <c r="C20" s="5">
        <v>2</v>
      </c>
      <c r="D20" s="2" t="s">
        <v>31</v>
      </c>
    </row>
    <row r="21" spans="2:4">
      <c r="C21" s="5">
        <v>3</v>
      </c>
      <c r="D21" s="3" t="s">
        <v>30</v>
      </c>
    </row>
  </sheetData>
  <sheetProtection password="990D" sheet="1" objects="1" scenarios="1" selectLockedCells="1" selectUnlockedCells="1"/>
  <pageMargins left="0.7" right="0.7" top="0.75" bottom="0.75" header="0.3" footer="0.3"/>
  <pageSetup orientation="portrait" horizontalDpi="24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0"/>
  <sheetViews>
    <sheetView showGridLines="0" showRowColHeaders="0" tabSelected="1" workbookViewId="0">
      <pane ySplit="4" topLeftCell="A13" activePane="bottomLeft" state="frozen"/>
      <selection pane="bottomLeft" activeCell="F36" sqref="F36"/>
    </sheetView>
  </sheetViews>
  <sheetFormatPr defaultRowHeight="15.75"/>
  <cols>
    <col min="1" max="1" width="1.85546875" style="8" customWidth="1"/>
    <col min="2" max="2" width="3.7109375" style="7" customWidth="1"/>
    <col min="3" max="3" width="40.5703125" style="8" customWidth="1"/>
    <col min="4" max="4" width="9.140625" style="8"/>
    <col min="5" max="8" width="14.7109375" style="8" customWidth="1"/>
    <col min="9" max="16384" width="9.140625" style="8"/>
  </cols>
  <sheetData>
    <row r="1" spans="2:6" ht="9" customHeight="1"/>
    <row r="2" spans="2:6">
      <c r="B2" s="7" t="s">
        <v>16</v>
      </c>
    </row>
    <row r="3" spans="2:6">
      <c r="B3" s="7" t="s">
        <v>17</v>
      </c>
    </row>
    <row r="5" spans="2:6" ht="16.5" thickBot="1">
      <c r="B5" s="7" t="s">
        <v>12</v>
      </c>
    </row>
    <row r="6" spans="2:6" ht="27" thickBot="1">
      <c r="C6" s="9" t="s">
        <v>2</v>
      </c>
      <c r="D6" s="10" t="s">
        <v>0</v>
      </c>
      <c r="E6" s="10" t="s">
        <v>1</v>
      </c>
      <c r="F6" s="11" t="s">
        <v>3</v>
      </c>
    </row>
    <row r="7" spans="2:6">
      <c r="C7" s="34"/>
      <c r="D7" s="36"/>
      <c r="E7" s="37"/>
      <c r="F7" s="42">
        <f>D7*E7</f>
        <v>0</v>
      </c>
    </row>
    <row r="8" spans="2:6">
      <c r="C8" s="35"/>
      <c r="D8" s="38"/>
      <c r="E8" s="39"/>
      <c r="F8" s="45">
        <f>D8*E8</f>
        <v>0</v>
      </c>
    </row>
    <row r="9" spans="2:6">
      <c r="C9" s="35"/>
      <c r="D9" s="38"/>
      <c r="E9" s="39"/>
      <c r="F9" s="45">
        <f>D9*E9</f>
        <v>0</v>
      </c>
    </row>
    <row r="10" spans="2:6">
      <c r="C10" s="35"/>
      <c r="D10" s="38"/>
      <c r="E10" s="39"/>
      <c r="F10" s="45">
        <f>D10*E10</f>
        <v>0</v>
      </c>
    </row>
    <row r="11" spans="2:6">
      <c r="C11" s="35"/>
      <c r="D11" s="38"/>
      <c r="E11" s="39"/>
      <c r="F11" s="45">
        <f>D11*E11</f>
        <v>0</v>
      </c>
    </row>
    <row r="12" spans="2:6" ht="6" customHeight="1">
      <c r="C12" s="12"/>
      <c r="D12" s="13"/>
      <c r="E12" s="14"/>
      <c r="F12" s="15"/>
    </row>
    <row r="13" spans="2:6" ht="16.5" thickBot="1">
      <c r="C13" s="16" t="s">
        <v>18</v>
      </c>
      <c r="D13" s="17">
        <f>SUM(D7:D12)</f>
        <v>0</v>
      </c>
      <c r="E13" s="18"/>
      <c r="F13" s="19">
        <f>SUM(F7:F12)</f>
        <v>0</v>
      </c>
    </row>
    <row r="15" spans="2:6" ht="16.5" thickBot="1">
      <c r="B15" s="7" t="s">
        <v>13</v>
      </c>
    </row>
    <row r="16" spans="2:6" ht="39.75" thickBot="1">
      <c r="C16" s="9" t="s">
        <v>4</v>
      </c>
      <c r="D16" s="10" t="s">
        <v>0</v>
      </c>
      <c r="E16" s="10" t="s">
        <v>1</v>
      </c>
      <c r="F16" s="11" t="s">
        <v>5</v>
      </c>
    </row>
    <row r="17" spans="2:8">
      <c r="C17" s="34"/>
      <c r="D17" s="36"/>
      <c r="E17" s="37"/>
      <c r="F17" s="42">
        <f>D17*E17</f>
        <v>0</v>
      </c>
    </row>
    <row r="18" spans="2:8">
      <c r="C18" s="35"/>
      <c r="D18" s="38"/>
      <c r="E18" s="39"/>
      <c r="F18" s="45">
        <f>D18*E18</f>
        <v>0</v>
      </c>
    </row>
    <row r="19" spans="2:8">
      <c r="C19" s="35"/>
      <c r="D19" s="38"/>
      <c r="E19" s="39"/>
      <c r="F19" s="45">
        <f>D19*E19</f>
        <v>0</v>
      </c>
    </row>
    <row r="20" spans="2:8">
      <c r="C20" s="35"/>
      <c r="D20" s="38"/>
      <c r="E20" s="39"/>
      <c r="F20" s="45">
        <f>D20*E20</f>
        <v>0</v>
      </c>
    </row>
    <row r="21" spans="2:8">
      <c r="C21" s="35"/>
      <c r="D21" s="38"/>
      <c r="E21" s="39"/>
      <c r="F21" s="45">
        <f>D21*E21</f>
        <v>0</v>
      </c>
    </row>
    <row r="22" spans="2:8" ht="6" customHeight="1">
      <c r="C22" s="12"/>
      <c r="D22" s="13"/>
      <c r="E22" s="14"/>
      <c r="F22" s="15"/>
    </row>
    <row r="23" spans="2:8" ht="16.5" thickBot="1">
      <c r="C23" s="16" t="s">
        <v>19</v>
      </c>
      <c r="D23" s="17"/>
      <c r="E23" s="18"/>
      <c r="F23" s="19">
        <f>SUM(F17:F22)</f>
        <v>0</v>
      </c>
    </row>
    <row r="25" spans="2:8" ht="16.5" thickBot="1">
      <c r="B25" s="7" t="s">
        <v>14</v>
      </c>
    </row>
    <row r="26" spans="2:8" ht="39.75" thickBot="1">
      <c r="C26" s="47"/>
      <c r="D26" s="48"/>
      <c r="E26" s="48"/>
      <c r="F26" s="11" t="s">
        <v>6</v>
      </c>
    </row>
    <row r="27" spans="2:8">
      <c r="C27" s="57" t="s">
        <v>7</v>
      </c>
      <c r="D27" s="58"/>
      <c r="E27" s="58"/>
      <c r="F27" s="20">
        <f>F13+F23</f>
        <v>0</v>
      </c>
      <c r="G27" s="21"/>
    </row>
    <row r="28" spans="2:8" ht="16.5" thickBot="1">
      <c r="C28" s="59" t="s">
        <v>8</v>
      </c>
      <c r="D28" s="60"/>
      <c r="E28" s="60"/>
      <c r="F28" s="22">
        <f>IF($D$13=0,0,F27/$D$13)</f>
        <v>0</v>
      </c>
      <c r="G28" s="21"/>
    </row>
    <row r="30" spans="2:8" ht="16.5" thickBot="1">
      <c r="B30" s="7" t="s">
        <v>15</v>
      </c>
    </row>
    <row r="31" spans="2:8" ht="27" thickBot="1">
      <c r="C31" s="55"/>
      <c r="D31" s="56"/>
      <c r="E31" s="56"/>
      <c r="F31" s="10" t="s">
        <v>9</v>
      </c>
      <c r="G31" s="10" t="s">
        <v>10</v>
      </c>
      <c r="H31" s="11" t="s">
        <v>7</v>
      </c>
    </row>
    <row r="32" spans="2:8">
      <c r="C32" s="49" t="s">
        <v>26</v>
      </c>
      <c r="D32" s="50"/>
      <c r="E32" s="50"/>
      <c r="F32" s="61">
        <f>MIN(F27*0.423,D13*67500)</f>
        <v>0</v>
      </c>
      <c r="G32" s="23">
        <f>F27-F32</f>
        <v>0</v>
      </c>
      <c r="H32" s="24">
        <f>F32+G32</f>
        <v>0</v>
      </c>
    </row>
    <row r="33" spans="3:8">
      <c r="C33" s="51" t="s">
        <v>11</v>
      </c>
      <c r="D33" s="52"/>
      <c r="E33" s="52"/>
      <c r="F33" s="25">
        <f>IF(H32=0,0,F32/H32)</f>
        <v>0</v>
      </c>
      <c r="G33" s="25">
        <f>1-F33</f>
        <v>1</v>
      </c>
      <c r="H33" s="26">
        <f>F33+G33</f>
        <v>1</v>
      </c>
    </row>
    <row r="34" spans="3:8" ht="16.5" thickBot="1">
      <c r="C34" s="53" t="s">
        <v>27</v>
      </c>
      <c r="D34" s="54"/>
      <c r="E34" s="54"/>
      <c r="F34" s="27">
        <f>IF($D$13=0,0,F32/$D$13)</f>
        <v>0</v>
      </c>
      <c r="G34" s="27">
        <f>IF($D$13=0,0,G32/$D$13)</f>
        <v>0</v>
      </c>
      <c r="H34" s="28">
        <f>F34+G34</f>
        <v>0</v>
      </c>
    </row>
    <row r="35" spans="3:8" ht="16.5" thickBot="1"/>
    <row r="36" spans="3:8" ht="17.25" thickTop="1" thickBot="1">
      <c r="C36" s="49" t="s">
        <v>29</v>
      </c>
      <c r="D36" s="50"/>
      <c r="E36" s="50"/>
      <c r="F36" s="64"/>
      <c r="G36" s="62">
        <f>F27-F36</f>
        <v>0</v>
      </c>
      <c r="H36" s="31">
        <f>F36+G36</f>
        <v>0</v>
      </c>
    </row>
    <row r="37" spans="3:8" ht="16.5" thickTop="1">
      <c r="C37" s="51" t="s">
        <v>11</v>
      </c>
      <c r="D37" s="52"/>
      <c r="E37" s="52"/>
      <c r="F37" s="63" t="e">
        <f>F36/F27</f>
        <v>#DIV/0!</v>
      </c>
      <c r="G37" s="25" t="e">
        <f>1-F37</f>
        <v>#DIV/0!</v>
      </c>
      <c r="H37" s="26" t="e">
        <f>F37+G37</f>
        <v>#DIV/0!</v>
      </c>
    </row>
    <row r="38" spans="3:8" ht="16.5" thickBot="1">
      <c r="C38" s="53" t="s">
        <v>27</v>
      </c>
      <c r="D38" s="54"/>
      <c r="E38" s="54"/>
      <c r="F38" s="27">
        <f>IF($D$13=0,0,F36/$D$13)</f>
        <v>0</v>
      </c>
      <c r="G38" s="27">
        <f>IF($D$13=0,0,G36/$D$13)</f>
        <v>0</v>
      </c>
      <c r="H38" s="28">
        <f>F38+G38</f>
        <v>0</v>
      </c>
    </row>
    <row r="40" spans="3:8">
      <c r="C40" s="46" t="str">
        <f>IF(F36&gt;F32,"WARNING: Project Funding Request must be less than Maximum Funding Request.","")</f>
        <v/>
      </c>
    </row>
  </sheetData>
  <sheetProtection password="990D" sheet="1" objects="1" scenarios="1" selectLockedCells="1"/>
  <mergeCells count="10">
    <mergeCell ref="C26:E26"/>
    <mergeCell ref="C36:E36"/>
    <mergeCell ref="C37:E37"/>
    <mergeCell ref="C38:E38"/>
    <mergeCell ref="C32:E32"/>
    <mergeCell ref="C33:E33"/>
    <mergeCell ref="C34:E34"/>
    <mergeCell ref="C31:E31"/>
    <mergeCell ref="C27:E27"/>
    <mergeCell ref="C28:E28"/>
  </mergeCells>
  <pageMargins left="0.7" right="0.7" top="0.75" bottom="0.75" header="0.3" footer="0.3"/>
  <pageSetup scale="80" orientation="landscape" horizontalDpi="2400" verticalDpi="1200" r:id="rId1"/>
  <ignoredErrors>
    <ignoredError sqref="F37:H3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I39"/>
  <sheetViews>
    <sheetView showGridLines="0" showRowColHeaders="0" workbookViewId="0">
      <pane ySplit="4" topLeftCell="A5" activePane="bottomLeft" state="frozen"/>
      <selection pane="bottomLeft" activeCell="E8" sqref="E8"/>
    </sheetView>
  </sheetViews>
  <sheetFormatPr defaultRowHeight="15.75"/>
  <cols>
    <col min="1" max="1" width="1.7109375" customWidth="1"/>
    <col min="2" max="2" width="3.7109375" style="1" customWidth="1"/>
    <col min="3" max="3" width="40.5703125" customWidth="1"/>
    <col min="5" max="10" width="14.7109375" customWidth="1"/>
  </cols>
  <sheetData>
    <row r="1" spans="2:9" ht="9" customHeight="1"/>
    <row r="2" spans="2:9">
      <c r="B2" s="1" t="s">
        <v>16</v>
      </c>
    </row>
    <row r="3" spans="2:9">
      <c r="B3" s="1" t="s">
        <v>17</v>
      </c>
    </row>
    <row r="5" spans="2:9" ht="16.5" thickBot="1">
      <c r="B5" s="7" t="s">
        <v>12</v>
      </c>
      <c r="C5" s="8"/>
      <c r="D5" s="8"/>
      <c r="E5" s="8"/>
      <c r="F5" s="8"/>
      <c r="G5" s="8"/>
      <c r="H5" s="8"/>
      <c r="I5" s="8"/>
    </row>
    <row r="6" spans="2:9" ht="27" thickBot="1">
      <c r="B6" s="7"/>
      <c r="C6" s="9" t="s">
        <v>2</v>
      </c>
      <c r="D6" s="10" t="s">
        <v>0</v>
      </c>
      <c r="E6" s="10" t="s">
        <v>1</v>
      </c>
      <c r="F6" s="11" t="s">
        <v>3</v>
      </c>
      <c r="G6" s="8"/>
      <c r="H6" s="8"/>
      <c r="I6" s="8"/>
    </row>
    <row r="7" spans="2:9" ht="30">
      <c r="B7" s="7"/>
      <c r="C7" s="32" t="s">
        <v>32</v>
      </c>
      <c r="D7" s="40">
        <v>5</v>
      </c>
      <c r="E7" s="41">
        <v>160000</v>
      </c>
      <c r="F7" s="42">
        <f>D7*E7</f>
        <v>800000</v>
      </c>
      <c r="G7" s="8"/>
      <c r="H7" s="8"/>
      <c r="I7" s="8"/>
    </row>
    <row r="8" spans="2:9">
      <c r="B8" s="7"/>
      <c r="C8" s="33"/>
      <c r="D8" s="43"/>
      <c r="E8" s="44"/>
      <c r="F8" s="45">
        <f>D8*E8</f>
        <v>0</v>
      </c>
      <c r="G8" s="8"/>
      <c r="H8" s="8"/>
      <c r="I8" s="8"/>
    </row>
    <row r="9" spans="2:9">
      <c r="B9" s="7"/>
      <c r="C9" s="33"/>
      <c r="D9" s="43"/>
      <c r="E9" s="44"/>
      <c r="F9" s="45">
        <f>D9*E9</f>
        <v>0</v>
      </c>
      <c r="G9" s="8"/>
      <c r="H9" s="8"/>
      <c r="I9" s="8"/>
    </row>
    <row r="10" spans="2:9">
      <c r="B10" s="7"/>
      <c r="C10" s="33"/>
      <c r="D10" s="43"/>
      <c r="E10" s="44"/>
      <c r="F10" s="45">
        <f>D10*E10</f>
        <v>0</v>
      </c>
      <c r="G10" s="8"/>
      <c r="H10" s="8"/>
      <c r="I10" s="8"/>
    </row>
    <row r="11" spans="2:9">
      <c r="B11" s="7"/>
      <c r="C11" s="33"/>
      <c r="D11" s="43"/>
      <c r="E11" s="44"/>
      <c r="F11" s="45">
        <f>D11*E11</f>
        <v>0</v>
      </c>
      <c r="G11" s="8"/>
      <c r="H11" s="8"/>
      <c r="I11" s="8"/>
    </row>
    <row r="12" spans="2:9" ht="6" customHeight="1">
      <c r="B12" s="7"/>
      <c r="C12" s="12"/>
      <c r="D12" s="13"/>
      <c r="E12" s="14"/>
      <c r="F12" s="15"/>
      <c r="G12" s="8"/>
      <c r="H12" s="8"/>
      <c r="I12" s="8"/>
    </row>
    <row r="13" spans="2:9" ht="16.5" thickBot="1">
      <c r="B13" s="7"/>
      <c r="C13" s="16" t="s">
        <v>18</v>
      </c>
      <c r="D13" s="17">
        <f>SUM(D7:D12)</f>
        <v>5</v>
      </c>
      <c r="E13" s="18"/>
      <c r="F13" s="19">
        <f>SUM(F7:F12)</f>
        <v>800000</v>
      </c>
      <c r="G13" s="8"/>
      <c r="H13" s="8"/>
      <c r="I13" s="8"/>
    </row>
    <row r="14" spans="2:9">
      <c r="B14" s="7"/>
      <c r="C14" s="8"/>
      <c r="D14" s="8"/>
      <c r="E14" s="8"/>
      <c r="F14" s="8"/>
      <c r="G14" s="8"/>
      <c r="H14" s="8"/>
      <c r="I14" s="8"/>
    </row>
    <row r="15" spans="2:9" ht="16.5" thickBot="1">
      <c r="B15" s="7" t="s">
        <v>13</v>
      </c>
      <c r="C15" s="8"/>
      <c r="D15" s="8"/>
      <c r="E15" s="8"/>
      <c r="F15" s="8"/>
      <c r="G15" s="8"/>
      <c r="H15" s="8"/>
      <c r="I15" s="8"/>
    </row>
    <row r="16" spans="2:9" ht="39.75" thickBot="1">
      <c r="B16" s="7"/>
      <c r="C16" s="9" t="s">
        <v>4</v>
      </c>
      <c r="D16" s="10" t="s">
        <v>0</v>
      </c>
      <c r="E16" s="10" t="s">
        <v>1</v>
      </c>
      <c r="F16" s="11" t="s">
        <v>5</v>
      </c>
      <c r="G16" s="8"/>
      <c r="H16" s="8"/>
      <c r="I16" s="8"/>
    </row>
    <row r="17" spans="2:9">
      <c r="B17" s="7"/>
      <c r="C17" s="32" t="s">
        <v>33</v>
      </c>
      <c r="D17" s="40">
        <v>5</v>
      </c>
      <c r="E17" s="41">
        <v>5000</v>
      </c>
      <c r="F17" s="42">
        <f>D17*E17</f>
        <v>25000</v>
      </c>
      <c r="G17" s="8"/>
      <c r="H17" s="8"/>
      <c r="I17" s="8"/>
    </row>
    <row r="18" spans="2:9">
      <c r="B18" s="7"/>
      <c r="C18" s="33" t="s">
        <v>20</v>
      </c>
      <c r="D18" s="43">
        <v>5</v>
      </c>
      <c r="E18" s="44">
        <v>1500</v>
      </c>
      <c r="F18" s="45">
        <f>D18*E18</f>
        <v>7500</v>
      </c>
      <c r="G18" s="8"/>
      <c r="H18" s="8"/>
      <c r="I18" s="8"/>
    </row>
    <row r="19" spans="2:9">
      <c r="B19" s="7"/>
      <c r="C19" s="33"/>
      <c r="D19" s="43"/>
      <c r="E19" s="44"/>
      <c r="F19" s="45">
        <f>D19*E19</f>
        <v>0</v>
      </c>
      <c r="G19" s="8"/>
      <c r="H19" s="8"/>
      <c r="I19" s="8"/>
    </row>
    <row r="20" spans="2:9">
      <c r="B20" s="7"/>
      <c r="C20" s="33"/>
      <c r="D20" s="43"/>
      <c r="E20" s="44"/>
      <c r="F20" s="45">
        <f>D20*E20</f>
        <v>0</v>
      </c>
      <c r="G20" s="8"/>
      <c r="H20" s="8"/>
      <c r="I20" s="8"/>
    </row>
    <row r="21" spans="2:9">
      <c r="B21" s="7"/>
      <c r="C21" s="33"/>
      <c r="D21" s="43"/>
      <c r="E21" s="44"/>
      <c r="F21" s="45">
        <f>D21*E21</f>
        <v>0</v>
      </c>
      <c r="G21" s="8"/>
      <c r="H21" s="8"/>
      <c r="I21" s="8"/>
    </row>
    <row r="22" spans="2:9" ht="6" customHeight="1">
      <c r="B22" s="7"/>
      <c r="C22" s="12"/>
      <c r="D22" s="13"/>
      <c r="E22" s="14"/>
      <c r="F22" s="15"/>
      <c r="G22" s="8"/>
      <c r="H22" s="8"/>
      <c r="I22" s="8"/>
    </row>
    <row r="23" spans="2:9" ht="16.5" thickBot="1">
      <c r="B23" s="7"/>
      <c r="C23" s="16" t="s">
        <v>19</v>
      </c>
      <c r="D23" s="17"/>
      <c r="E23" s="18"/>
      <c r="F23" s="19">
        <f>SUM(F17:F22)</f>
        <v>32500</v>
      </c>
      <c r="G23" s="8"/>
      <c r="H23" s="8"/>
      <c r="I23" s="8"/>
    </row>
    <row r="24" spans="2:9">
      <c r="B24" s="7"/>
      <c r="C24" s="8"/>
      <c r="D24" s="8"/>
      <c r="E24" s="8"/>
      <c r="F24" s="8"/>
      <c r="G24" s="8"/>
      <c r="H24" s="8"/>
      <c r="I24" s="8"/>
    </row>
    <row r="25" spans="2:9" ht="16.5" thickBot="1">
      <c r="B25" s="7" t="s">
        <v>14</v>
      </c>
      <c r="C25" s="8"/>
      <c r="D25" s="8"/>
      <c r="E25" s="8"/>
      <c r="F25" s="8"/>
      <c r="G25" s="8"/>
      <c r="H25" s="8"/>
      <c r="I25" s="8"/>
    </row>
    <row r="26" spans="2:9" ht="39.75" customHeight="1" thickBot="1">
      <c r="B26" s="7"/>
      <c r="C26" s="47"/>
      <c r="D26" s="48"/>
      <c r="E26" s="48"/>
      <c r="F26" s="11" t="s">
        <v>6</v>
      </c>
      <c r="G26" s="8"/>
      <c r="H26" s="8"/>
      <c r="I26" s="8"/>
    </row>
    <row r="27" spans="2:9">
      <c r="B27" s="7"/>
      <c r="C27" s="57" t="s">
        <v>7</v>
      </c>
      <c r="D27" s="58"/>
      <c r="E27" s="58"/>
      <c r="F27" s="20">
        <f>F13+F23</f>
        <v>832500</v>
      </c>
      <c r="G27" s="21"/>
      <c r="H27" s="8"/>
      <c r="I27" s="8"/>
    </row>
    <row r="28" spans="2:9" ht="16.5" thickBot="1">
      <c r="B28" s="7"/>
      <c r="C28" s="59" t="s">
        <v>8</v>
      </c>
      <c r="D28" s="60"/>
      <c r="E28" s="60"/>
      <c r="F28" s="22">
        <f>IF($D$13=0,0,F27/$D$13)</f>
        <v>166500</v>
      </c>
      <c r="G28" s="21"/>
      <c r="H28" s="8"/>
      <c r="I28" s="8"/>
    </row>
    <row r="29" spans="2:9">
      <c r="B29" s="7"/>
      <c r="C29" s="8"/>
      <c r="D29" s="8"/>
      <c r="E29" s="8"/>
      <c r="F29" s="8"/>
      <c r="G29" s="8"/>
      <c r="H29" s="8"/>
      <c r="I29" s="8"/>
    </row>
    <row r="30" spans="2:9" ht="16.5" thickBot="1">
      <c r="B30" s="7" t="s">
        <v>15</v>
      </c>
      <c r="C30" s="8"/>
      <c r="D30" s="8"/>
      <c r="E30" s="8"/>
      <c r="F30" s="8"/>
      <c r="G30" s="8"/>
      <c r="H30" s="8"/>
      <c r="I30" s="8"/>
    </row>
    <row r="31" spans="2:9" ht="27" customHeight="1" thickBot="1">
      <c r="B31" s="7"/>
      <c r="C31" s="55"/>
      <c r="D31" s="56"/>
      <c r="E31" s="56"/>
      <c r="F31" s="10" t="s">
        <v>9</v>
      </c>
      <c r="G31" s="10" t="s">
        <v>10</v>
      </c>
      <c r="H31" s="11" t="s">
        <v>7</v>
      </c>
      <c r="I31" s="8"/>
    </row>
    <row r="32" spans="2:9">
      <c r="B32" s="7"/>
      <c r="C32" s="49" t="s">
        <v>26</v>
      </c>
      <c r="D32" s="50"/>
      <c r="E32" s="50"/>
      <c r="F32" s="23">
        <f>MIN(F27*0.42,D13*67500)</f>
        <v>337500</v>
      </c>
      <c r="G32" s="23">
        <f>F27-F32</f>
        <v>495000</v>
      </c>
      <c r="H32" s="24">
        <f>F32+G32</f>
        <v>832500</v>
      </c>
      <c r="I32" s="8"/>
    </row>
    <row r="33" spans="2:9">
      <c r="B33" s="7"/>
      <c r="C33" s="51" t="s">
        <v>11</v>
      </c>
      <c r="D33" s="52"/>
      <c r="E33" s="52"/>
      <c r="F33" s="25">
        <f>IF(H32=0,0,F32/H32)</f>
        <v>0.40540540540540543</v>
      </c>
      <c r="G33" s="25">
        <f>1-F33</f>
        <v>0.59459459459459452</v>
      </c>
      <c r="H33" s="26">
        <f>F33+G33</f>
        <v>1</v>
      </c>
      <c r="I33" s="8"/>
    </row>
    <row r="34" spans="2:9" ht="16.5" thickBot="1">
      <c r="B34" s="7"/>
      <c r="C34" s="53" t="s">
        <v>27</v>
      </c>
      <c r="D34" s="54"/>
      <c r="E34" s="54"/>
      <c r="F34" s="27">
        <f>IF($D$13=0,0,F32/$D$13)</f>
        <v>67500</v>
      </c>
      <c r="G34" s="27">
        <f>IF($D$13=0,0,G32/$D$13)</f>
        <v>99000</v>
      </c>
      <c r="H34" s="28">
        <f>F34+G34</f>
        <v>166500</v>
      </c>
      <c r="I34" s="8"/>
    </row>
    <row r="35" spans="2:9" ht="16.5" thickBot="1">
      <c r="B35" s="7"/>
      <c r="C35" s="8"/>
      <c r="D35" s="8"/>
      <c r="E35" s="8"/>
      <c r="F35" s="8"/>
      <c r="G35" s="8"/>
      <c r="H35" s="8"/>
      <c r="I35" s="8"/>
    </row>
    <row r="36" spans="2:9">
      <c r="B36" s="7"/>
      <c r="C36" s="49" t="s">
        <v>29</v>
      </c>
      <c r="D36" s="50"/>
      <c r="E36" s="50"/>
      <c r="F36" s="29">
        <f>F32</f>
        <v>337500</v>
      </c>
      <c r="G36" s="30">
        <f>F27-F36</f>
        <v>495000</v>
      </c>
      <c r="H36" s="31">
        <f>F36+G36</f>
        <v>832500</v>
      </c>
      <c r="I36" s="8"/>
    </row>
    <row r="37" spans="2:9">
      <c r="B37" s="7"/>
      <c r="C37" s="51" t="s">
        <v>11</v>
      </c>
      <c r="D37" s="52"/>
      <c r="E37" s="52"/>
      <c r="F37" s="25">
        <f>F36/F27</f>
        <v>0.40540540540540543</v>
      </c>
      <c r="G37" s="25">
        <f>1-F37</f>
        <v>0.59459459459459452</v>
      </c>
      <c r="H37" s="26">
        <f>F37+G37</f>
        <v>1</v>
      </c>
      <c r="I37" s="8"/>
    </row>
    <row r="38" spans="2:9" ht="16.5" thickBot="1">
      <c r="B38" s="7"/>
      <c r="C38" s="53" t="s">
        <v>27</v>
      </c>
      <c r="D38" s="54"/>
      <c r="E38" s="54"/>
      <c r="F38" s="27">
        <f>IF($D$13=0,0,F36/$D$13)</f>
        <v>67500</v>
      </c>
      <c r="G38" s="27">
        <f>IF($D$13=0,0,G36/$D$13)</f>
        <v>99000</v>
      </c>
      <c r="H38" s="28">
        <f>F38+G38</f>
        <v>166500</v>
      </c>
      <c r="I38" s="8"/>
    </row>
    <row r="39" spans="2:9">
      <c r="B39" s="7"/>
      <c r="C39" s="8"/>
      <c r="D39" s="8"/>
      <c r="E39" s="8"/>
      <c r="F39" s="8"/>
      <c r="G39" s="8"/>
      <c r="H39" s="8"/>
      <c r="I39" s="8"/>
    </row>
  </sheetData>
  <sheetProtection password="990D" sheet="1" objects="1" scenarios="1" selectLockedCells="1" selectUnlockedCells="1"/>
  <mergeCells count="10">
    <mergeCell ref="C36:E36"/>
    <mergeCell ref="C37:E37"/>
    <mergeCell ref="C38:E38"/>
    <mergeCell ref="C26:E26"/>
    <mergeCell ref="C27:E27"/>
    <mergeCell ref="C28:E28"/>
    <mergeCell ref="C31:E31"/>
    <mergeCell ref="C32:E32"/>
    <mergeCell ref="C33:E33"/>
    <mergeCell ref="C34:E3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Budget Proposal</vt:lpstr>
      <vt:lpstr>Example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Clermont</dc:creator>
  <cp:lastModifiedBy>Carr</cp:lastModifiedBy>
  <cp:lastPrinted>2014-04-14T19:03:59Z</cp:lastPrinted>
  <dcterms:created xsi:type="dcterms:W3CDTF">2014-04-14T17:10:14Z</dcterms:created>
  <dcterms:modified xsi:type="dcterms:W3CDTF">2014-04-22T21:29:38Z</dcterms:modified>
</cp:coreProperties>
</file>