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Investments\Financial Portfolio\"/>
    </mc:Choice>
  </mc:AlternateContent>
  <bookViews>
    <workbookView xWindow="0" yWindow="0" windowWidth="23040" windowHeight="9192"/>
  </bookViews>
  <sheets>
    <sheet name="Financial Portfolio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11" i="1"/>
  <c r="M9" i="1"/>
  <c r="M6" i="1"/>
  <c r="M5" i="1"/>
  <c r="M3" i="1"/>
  <c r="P36" i="1" l="1"/>
  <c r="M36" i="1"/>
  <c r="J36" i="1"/>
  <c r="N36" i="1" s="1"/>
  <c r="I36" i="1"/>
  <c r="I35" i="1"/>
  <c r="K35" i="1" s="1"/>
  <c r="L35" i="1" s="1"/>
  <c r="I34" i="1"/>
  <c r="K34" i="1" s="1"/>
  <c r="L34" i="1" s="1"/>
  <c r="I33" i="1"/>
  <c r="K33" i="1" s="1"/>
  <c r="L33" i="1" s="1"/>
  <c r="I32" i="1"/>
  <c r="K32" i="1" s="1"/>
  <c r="L32" i="1" s="1"/>
  <c r="I31" i="1"/>
  <c r="K31" i="1" s="1"/>
  <c r="L31" i="1" s="1"/>
  <c r="I30" i="1"/>
  <c r="K30" i="1" s="1"/>
  <c r="L30" i="1" s="1"/>
  <c r="I29" i="1"/>
  <c r="K29" i="1" s="1"/>
  <c r="L29" i="1" s="1"/>
  <c r="I28" i="1"/>
  <c r="K28" i="1" s="1"/>
  <c r="L28" i="1" s="1"/>
  <c r="I27" i="1"/>
  <c r="K27" i="1" s="1"/>
  <c r="L27" i="1" s="1"/>
  <c r="I26" i="1"/>
  <c r="K26" i="1" s="1"/>
  <c r="L26" i="1" s="1"/>
  <c r="I25" i="1"/>
  <c r="K25" i="1" s="1"/>
  <c r="L25" i="1" s="1"/>
  <c r="I24" i="1"/>
  <c r="K24" i="1" s="1"/>
  <c r="L24" i="1" s="1"/>
  <c r="I23" i="1"/>
  <c r="I22" i="1"/>
  <c r="I21" i="1"/>
  <c r="I19" i="1"/>
  <c r="K19" i="1" s="1"/>
  <c r="I18" i="1"/>
  <c r="K18" i="1" s="1"/>
  <c r="I20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20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9" i="1"/>
  <c r="M18" i="1"/>
  <c r="M20" i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4" i="1" s="1"/>
  <c r="J23" i="1"/>
  <c r="N23" i="1" s="1"/>
  <c r="J22" i="1"/>
  <c r="N22" i="1" s="1"/>
  <c r="J21" i="1"/>
  <c r="N21" i="1" s="1"/>
  <c r="J19" i="1"/>
  <c r="N19" i="1" s="1"/>
  <c r="J18" i="1"/>
  <c r="N18" i="1" s="1"/>
  <c r="J20" i="1"/>
  <c r="N20" i="1" s="1"/>
  <c r="K20" i="1" l="1"/>
  <c r="L20" i="1" s="1"/>
  <c r="M7" i="1"/>
  <c r="K23" i="1"/>
  <c r="L23" i="1" s="1"/>
  <c r="M4" i="1"/>
  <c r="K22" i="1"/>
  <c r="L22" i="1" s="1"/>
  <c r="M10" i="1"/>
  <c r="K21" i="1"/>
  <c r="L21" i="1" s="1"/>
  <c r="M8" i="1"/>
  <c r="K36" i="1"/>
  <c r="L36" i="1" s="1"/>
  <c r="L19" i="1"/>
  <c r="M14" i="1" l="1"/>
  <c r="O36" i="1" s="1"/>
  <c r="O18" i="1" l="1"/>
  <c r="O5" i="1"/>
  <c r="O7" i="1"/>
  <c r="O9" i="1"/>
  <c r="O8" i="1"/>
  <c r="O6" i="1"/>
  <c r="O11" i="1"/>
  <c r="O13" i="1"/>
  <c r="O32" i="1"/>
  <c r="O28" i="1"/>
  <c r="O30" i="1"/>
  <c r="O29" i="1"/>
  <c r="O35" i="1"/>
  <c r="O31" i="1"/>
  <c r="O34" i="1"/>
  <c r="O33" i="1"/>
  <c r="O4" i="1"/>
  <c r="O19" i="1"/>
  <c r="O3" i="1"/>
  <c r="O10" i="1"/>
  <c r="O12" i="1"/>
  <c r="O20" i="1"/>
  <c r="O24" i="1"/>
  <c r="O25" i="1"/>
  <c r="O27" i="1"/>
  <c r="O23" i="1"/>
  <c r="O21" i="1"/>
  <c r="O26" i="1"/>
  <c r="O22" i="1"/>
  <c r="O14" i="1" l="1"/>
  <c r="L18" i="1"/>
</calcChain>
</file>

<file path=xl/sharedStrings.xml><?xml version="1.0" encoding="utf-8"?>
<sst xmlns="http://schemas.openxmlformats.org/spreadsheetml/2006/main" count="41" uniqueCount="35">
  <si>
    <t>Symbol</t>
  </si>
  <si>
    <t>Market Value</t>
  </si>
  <si>
    <t>Sector</t>
  </si>
  <si>
    <t>Current Yield</t>
  </si>
  <si>
    <t>Utilities</t>
  </si>
  <si>
    <t>Estimated Annual  Dividend Income</t>
  </si>
  <si>
    <t>GSW</t>
  </si>
  <si>
    <t>EIC</t>
  </si>
  <si>
    <t>ALHO</t>
  </si>
  <si>
    <t>BBFT</t>
  </si>
  <si>
    <t>Consumer Discretionary</t>
  </si>
  <si>
    <t>Consumer Staples</t>
  </si>
  <si>
    <t>Energy</t>
  </si>
  <si>
    <t>Financials</t>
  </si>
  <si>
    <t>Industrials</t>
  </si>
  <si>
    <t>Information Technology</t>
  </si>
  <si>
    <t>Real Estate</t>
  </si>
  <si>
    <t>Materials</t>
  </si>
  <si>
    <t>Healthcare</t>
  </si>
  <si>
    <t>Communication Services</t>
  </si>
  <si>
    <t>Quarterly
Dividend</t>
  </si>
  <si>
    <t>Total
Return</t>
  </si>
  <si>
    <t>%
Return</t>
  </si>
  <si>
    <t>Portfolio
Weighting</t>
  </si>
  <si>
    <t>Purchase
Price</t>
  </si>
  <si>
    <t>Fees</t>
  </si>
  <si>
    <t>Purchase
Price (Avg)</t>
  </si>
  <si>
    <t>Total
Shares</t>
  </si>
  <si>
    <t>Current
Share Price</t>
  </si>
  <si>
    <t>© TemplateLab.com</t>
  </si>
  <si>
    <t>PORTFOLIO SECTOR WEIGHTS</t>
  </si>
  <si>
    <t>FINANCIAL PORTFOLIO</t>
  </si>
  <si>
    <t>FGT</t>
  </si>
  <si>
    <t>PAXE</t>
  </si>
  <si>
    <t>Yield 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</si>
</sst>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0;\(#,##0.00\)"/>
    <numFmt numFmtId="170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u/>
      <sz val="10"/>
      <color theme="10"/>
      <name val="Arial"/>
      <family val="2"/>
    </font>
    <font>
      <b/>
      <sz val="12"/>
      <color theme="0"/>
      <name val="Arial Narrow"/>
      <family val="2"/>
    </font>
    <font>
      <sz val="48"/>
      <color rgb="FFFFC000"/>
      <name val="Arial Narrow"/>
      <family val="2"/>
    </font>
    <font>
      <sz val="48"/>
      <color theme="0"/>
      <name val="Arial Narrow"/>
      <family val="2"/>
    </font>
    <font>
      <b/>
      <sz val="34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28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2BEBE"/>
        <bgColor indexed="64"/>
      </patternFill>
    </fill>
    <fill>
      <patternFill patternType="solid">
        <fgColor rgb="FFFFC000"/>
        <bgColor rgb="FFEFEFEF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0" borderId="0" xfId="0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0" fontId="5" fillId="2" borderId="0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1"/>
    <xf numFmtId="0" fontId="1" fillId="0" borderId="0" xfId="2"/>
    <xf numFmtId="0" fontId="4" fillId="4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right" vertical="center" wrapText="1" indent="1"/>
    </xf>
    <xf numFmtId="164" fontId="6" fillId="8" borderId="0" xfId="0" applyNumberFormat="1" applyFont="1" applyFill="1" applyBorder="1" applyAlignment="1">
      <alignment horizontal="center" vertical="center"/>
    </xf>
    <xf numFmtId="170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164" fontId="5" fillId="7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164" fontId="5" fillId="7" borderId="4" xfId="0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170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right" vertical="center" wrapText="1" indent="1"/>
    </xf>
    <xf numFmtId="0" fontId="3" fillId="3" borderId="10" xfId="0" applyFont="1" applyFill="1" applyBorder="1" applyAlignment="1">
      <alignment horizontal="right" vertical="center" wrapText="1" indent="1"/>
    </xf>
    <xf numFmtId="0" fontId="3" fillId="3" borderId="2" xfId="0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0" fontId="4" fillId="2" borderId="11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0" fontId="2" fillId="5" borderId="0" xfId="0" applyNumberFormat="1" applyFont="1" applyFill="1" applyBorder="1" applyAlignment="1">
      <alignment horizontal="center" vertical="center"/>
    </xf>
    <xf numFmtId="10" fontId="2" fillId="5" borderId="4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</cellXfs>
  <cellStyles count="3">
    <cellStyle name="Hyperlink 2" xfId="1"/>
    <cellStyle name="Normal" xfId="0" builtinId="0"/>
    <cellStyle name="Normal 2" xfId="2"/>
  </cellStyles>
  <dxfs count="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192846"/>
      <color rgb="FF32BEBE"/>
      <color rgb="FF1946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807170</xdr:colOff>
      <xdr:row>1</xdr:row>
      <xdr:rowOff>53009</xdr:rowOff>
    </xdr:from>
    <xdr:to>
      <xdr:col>5</xdr:col>
      <xdr:colOff>479487</xdr:colOff>
      <xdr:row>11</xdr:row>
      <xdr:rowOff>93340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770" y="243509"/>
          <a:ext cx="1851637" cy="1861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4956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9" zoomScaleNormal="100" workbookViewId="0">
      <selection activeCell="B24" sqref="B24"/>
    </sheetView>
  </sheetViews>
  <sheetFormatPr defaultRowHeight="10.199999999999999" x14ac:dyDescent="0.3"/>
  <cols>
    <col min="1" max="1" width="2.77734375" style="1" customWidth="1"/>
    <col min="2" max="2" width="6.109375" style="1" customWidth="1"/>
    <col min="3" max="3" width="13.44140625" style="1" customWidth="1"/>
    <col min="4" max="4" width="8.88671875" style="1" customWidth="1"/>
    <col min="5" max="5" width="9.44140625" style="1" customWidth="1"/>
    <col min="6" max="6" width="9.6640625" style="1" customWidth="1"/>
    <col min="7" max="7" width="7.21875" style="1" customWidth="1"/>
    <col min="8" max="8" width="8.6640625" style="1" customWidth="1"/>
    <col min="9" max="9" width="10.6640625" style="1" customWidth="1"/>
    <col min="10" max="11" width="9.33203125" style="1" customWidth="1"/>
    <col min="12" max="12" width="8.33203125" style="1" customWidth="1"/>
    <col min="13" max="13" width="8.44140625" style="1" customWidth="1"/>
    <col min="14" max="14" width="8.33203125" style="1" customWidth="1"/>
    <col min="15" max="15" width="9.33203125" style="1" customWidth="1"/>
    <col min="16" max="16" width="13.109375" style="1" customWidth="1"/>
    <col min="17" max="17" width="2.77734375" style="1" customWidth="1"/>
    <col min="18" max="16384" width="8.88671875" style="1"/>
  </cols>
  <sheetData>
    <row r="1" spans="1:17" ht="15" customHeight="1" thickBot="1" x14ac:dyDescent="0.35">
      <c r="A1" s="8"/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</row>
    <row r="2" spans="1:17" ht="19.2" customHeight="1" x14ac:dyDescent="0.3">
      <c r="A2" s="8"/>
      <c r="B2" s="8"/>
      <c r="C2" s="8"/>
      <c r="D2" s="8"/>
      <c r="E2" s="8"/>
      <c r="F2" s="8"/>
      <c r="G2" s="8"/>
      <c r="H2" s="8"/>
      <c r="I2" s="9"/>
      <c r="J2" s="9"/>
      <c r="K2" s="46" t="s">
        <v>30</v>
      </c>
      <c r="L2" s="47"/>
      <c r="M2" s="47"/>
      <c r="N2" s="47"/>
      <c r="O2" s="48"/>
      <c r="P2" s="9"/>
      <c r="Q2" s="9"/>
    </row>
    <row r="3" spans="1:17" ht="13.95" customHeight="1" thickBot="1" x14ac:dyDescent="0.35">
      <c r="A3" s="8"/>
      <c r="B3" s="49"/>
      <c r="C3" s="49"/>
      <c r="D3" s="49"/>
      <c r="E3" s="49"/>
      <c r="F3" s="49"/>
      <c r="G3" s="8"/>
      <c r="H3" s="8"/>
      <c r="I3" s="9"/>
      <c r="J3" s="10"/>
      <c r="K3" s="34" t="s">
        <v>12</v>
      </c>
      <c r="L3" s="35"/>
      <c r="M3" s="38">
        <f>SUMIFS($I$18:$I$36,$C$18:$C$36,K3)</f>
        <v>10535.78</v>
      </c>
      <c r="N3" s="38"/>
      <c r="O3" s="39">
        <f>M3/$M$14</f>
        <v>0.16855570533620495</v>
      </c>
      <c r="P3" s="9"/>
      <c r="Q3" s="9"/>
    </row>
    <row r="4" spans="1:17" ht="13.95" customHeight="1" thickBot="1" x14ac:dyDescent="0.35">
      <c r="A4" s="8"/>
      <c r="B4" s="49"/>
      <c r="C4" s="49"/>
      <c r="D4" s="49"/>
      <c r="E4" s="49"/>
      <c r="F4" s="49"/>
      <c r="G4" s="8"/>
      <c r="H4" s="8"/>
      <c r="I4" s="9"/>
      <c r="J4" s="10"/>
      <c r="K4" s="36" t="s">
        <v>17</v>
      </c>
      <c r="L4" s="37"/>
      <c r="M4" s="40">
        <f t="shared" ref="M4:M13" si="0">SUMIFS($I$18:$I$36,$C$18:$C$36,K4)</f>
        <v>9315</v>
      </c>
      <c r="N4" s="40"/>
      <c r="O4" s="41">
        <f>M4/$M$14</f>
        <v>0.14902516901517959</v>
      </c>
      <c r="P4" s="9"/>
      <c r="Q4" s="9"/>
    </row>
    <row r="5" spans="1:17" ht="13.95" customHeight="1" thickBot="1" x14ac:dyDescent="0.35">
      <c r="A5" s="8"/>
      <c r="B5" s="49"/>
      <c r="C5" s="49"/>
      <c r="D5" s="49"/>
      <c r="E5" s="49"/>
      <c r="F5" s="49"/>
      <c r="G5" s="8"/>
      <c r="H5" s="8"/>
      <c r="I5" s="9"/>
      <c r="J5" s="10"/>
      <c r="K5" s="36" t="s">
        <v>14</v>
      </c>
      <c r="L5" s="37"/>
      <c r="M5" s="40">
        <f t="shared" si="0"/>
        <v>0</v>
      </c>
      <c r="N5" s="40"/>
      <c r="O5" s="41">
        <f>M5/$M$14</f>
        <v>0</v>
      </c>
      <c r="P5" s="9"/>
      <c r="Q5" s="9"/>
    </row>
    <row r="6" spans="1:17" ht="13.95" customHeight="1" thickBot="1" x14ac:dyDescent="0.35">
      <c r="A6" s="8"/>
      <c r="B6" s="49"/>
      <c r="C6" s="49"/>
      <c r="D6" s="49"/>
      <c r="E6" s="49"/>
      <c r="F6" s="49"/>
      <c r="G6" s="8"/>
      <c r="H6" s="8"/>
      <c r="I6" s="9"/>
      <c r="J6" s="10"/>
      <c r="K6" s="36" t="s">
        <v>4</v>
      </c>
      <c r="L6" s="37"/>
      <c r="M6" s="40">
        <f t="shared" si="0"/>
        <v>0</v>
      </c>
      <c r="N6" s="40"/>
      <c r="O6" s="41">
        <f>M6/$M$14</f>
        <v>0</v>
      </c>
      <c r="P6" s="9"/>
      <c r="Q6" s="9"/>
    </row>
    <row r="7" spans="1:17" ht="13.95" customHeight="1" thickBot="1" x14ac:dyDescent="0.35">
      <c r="A7" s="8"/>
      <c r="B7" s="49"/>
      <c r="C7" s="49"/>
      <c r="D7" s="49"/>
      <c r="E7" s="49"/>
      <c r="F7" s="49"/>
      <c r="G7" s="8"/>
      <c r="H7" s="8"/>
      <c r="I7" s="9"/>
      <c r="J7" s="10"/>
      <c r="K7" s="36" t="s">
        <v>18</v>
      </c>
      <c r="L7" s="37"/>
      <c r="M7" s="40">
        <f t="shared" si="0"/>
        <v>10580</v>
      </c>
      <c r="N7" s="40"/>
      <c r="O7" s="41">
        <f>M7/$M$14</f>
        <v>0.16926315493082128</v>
      </c>
      <c r="P7" s="9"/>
      <c r="Q7" s="9"/>
    </row>
    <row r="8" spans="1:17" ht="13.95" customHeight="1" thickBot="1" x14ac:dyDescent="0.35">
      <c r="A8" s="8"/>
      <c r="B8" s="51"/>
      <c r="C8" s="51"/>
      <c r="D8" s="51"/>
      <c r="E8" s="51"/>
      <c r="F8" s="51"/>
      <c r="G8" s="8"/>
      <c r="H8" s="8"/>
      <c r="I8" s="9"/>
      <c r="J8" s="10"/>
      <c r="K8" s="36" t="s">
        <v>13</v>
      </c>
      <c r="L8" s="37"/>
      <c r="M8" s="40">
        <f t="shared" si="0"/>
        <v>9600</v>
      </c>
      <c r="N8" s="40"/>
      <c r="O8" s="41">
        <f>M8/$M$14</f>
        <v>0.15358471524913841</v>
      </c>
      <c r="P8" s="9"/>
      <c r="Q8" s="9"/>
    </row>
    <row r="9" spans="1:17" ht="13.95" customHeight="1" thickBot="1" x14ac:dyDescent="0.35">
      <c r="A9" s="8"/>
      <c r="B9" s="51"/>
      <c r="C9" s="51"/>
      <c r="D9" s="51"/>
      <c r="E9" s="51"/>
      <c r="F9" s="51"/>
      <c r="G9" s="8"/>
      <c r="H9" s="8"/>
      <c r="I9" s="9"/>
      <c r="J9" s="10"/>
      <c r="K9" s="36" t="s">
        <v>10</v>
      </c>
      <c r="L9" s="37"/>
      <c r="M9" s="40">
        <f t="shared" si="0"/>
        <v>0</v>
      </c>
      <c r="N9" s="40"/>
      <c r="O9" s="41">
        <f>M9/$M$14</f>
        <v>0</v>
      </c>
      <c r="P9" s="9"/>
      <c r="Q9" s="9"/>
    </row>
    <row r="10" spans="1:17" ht="13.95" customHeight="1" thickBot="1" x14ac:dyDescent="0.35">
      <c r="A10" s="8"/>
      <c r="B10" s="51"/>
      <c r="C10" s="51"/>
      <c r="D10" s="51"/>
      <c r="E10" s="51"/>
      <c r="F10" s="51"/>
      <c r="G10" s="8"/>
      <c r="H10" s="8"/>
      <c r="I10" s="9"/>
      <c r="J10" s="10"/>
      <c r="K10" s="36" t="s">
        <v>11</v>
      </c>
      <c r="L10" s="37"/>
      <c r="M10" s="40">
        <f t="shared" si="0"/>
        <v>9750</v>
      </c>
      <c r="N10" s="40"/>
      <c r="O10" s="41">
        <f>M10/$M$14</f>
        <v>0.15598447642490618</v>
      </c>
      <c r="P10" s="9"/>
      <c r="Q10" s="9"/>
    </row>
    <row r="11" spans="1:17" ht="13.95" customHeight="1" thickBot="1" x14ac:dyDescent="0.35">
      <c r="A11" s="8"/>
      <c r="B11" s="51"/>
      <c r="C11" s="51"/>
      <c r="D11" s="51"/>
      <c r="E11" s="51"/>
      <c r="F11" s="51"/>
      <c r="G11" s="8"/>
      <c r="H11" s="8"/>
      <c r="I11" s="9"/>
      <c r="J11" s="10"/>
      <c r="K11" s="36" t="s">
        <v>15</v>
      </c>
      <c r="L11" s="37"/>
      <c r="M11" s="40">
        <f t="shared" si="0"/>
        <v>0</v>
      </c>
      <c r="N11" s="40"/>
      <c r="O11" s="41">
        <f>M11/$M$14</f>
        <v>0</v>
      </c>
      <c r="P11" s="9"/>
      <c r="Q11" s="9"/>
    </row>
    <row r="12" spans="1:17" ht="13.95" customHeight="1" thickBot="1" x14ac:dyDescent="0.35">
      <c r="A12" s="8"/>
      <c r="B12" s="50"/>
      <c r="C12" s="50"/>
      <c r="D12" s="50"/>
      <c r="E12" s="50"/>
      <c r="F12" s="50"/>
      <c r="G12" s="8"/>
      <c r="H12" s="8"/>
      <c r="I12" s="9"/>
      <c r="J12" s="10"/>
      <c r="K12" s="36" t="s">
        <v>19</v>
      </c>
      <c r="L12" s="37"/>
      <c r="M12" s="40">
        <f t="shared" si="0"/>
        <v>0</v>
      </c>
      <c r="N12" s="40"/>
      <c r="O12" s="41">
        <f>M12/$M$14</f>
        <v>0</v>
      </c>
      <c r="P12" s="9"/>
      <c r="Q12" s="9"/>
    </row>
    <row r="13" spans="1:17" ht="13.95" customHeight="1" thickBot="1" x14ac:dyDescent="0.35">
      <c r="A13" s="8"/>
      <c r="B13" s="52" t="s">
        <v>31</v>
      </c>
      <c r="C13" s="52"/>
      <c r="D13" s="52"/>
      <c r="E13" s="52"/>
      <c r="F13" s="52"/>
      <c r="G13" s="52"/>
      <c r="H13" s="52"/>
      <c r="I13" s="9"/>
      <c r="J13" s="10"/>
      <c r="K13" s="36" t="s">
        <v>16</v>
      </c>
      <c r="L13" s="37"/>
      <c r="M13" s="40">
        <f t="shared" si="0"/>
        <v>12725.44</v>
      </c>
      <c r="N13" s="40"/>
      <c r="O13" s="41">
        <f>M13/$M$14</f>
        <v>0.20358677904374958</v>
      </c>
      <c r="P13" s="9"/>
      <c r="Q13" s="9"/>
    </row>
    <row r="14" spans="1:17" ht="6.6" customHeight="1" x14ac:dyDescent="0.3">
      <c r="A14" s="8"/>
      <c r="B14" s="52"/>
      <c r="C14" s="52"/>
      <c r="D14" s="52"/>
      <c r="E14" s="52"/>
      <c r="F14" s="52"/>
      <c r="G14" s="52"/>
      <c r="H14" s="52"/>
      <c r="I14" s="9"/>
      <c r="J14" s="10"/>
      <c r="K14" s="12"/>
      <c r="L14" s="12"/>
      <c r="M14" s="43">
        <f>SUM(M3:N13)</f>
        <v>62506.22</v>
      </c>
      <c r="N14" s="43"/>
      <c r="O14" s="45">
        <f>SUM(O3:O13)</f>
        <v>1</v>
      </c>
      <c r="P14" s="9"/>
      <c r="Q14" s="9"/>
    </row>
    <row r="15" spans="1:17" ht="20.399999999999999" customHeight="1" x14ac:dyDescent="0.3">
      <c r="A15" s="8"/>
      <c r="B15" s="52"/>
      <c r="C15" s="52"/>
      <c r="D15" s="52"/>
      <c r="E15" s="52"/>
      <c r="F15" s="52"/>
      <c r="G15" s="52"/>
      <c r="H15" s="52"/>
      <c r="I15" s="5"/>
      <c r="J15" s="11"/>
      <c r="K15" s="11"/>
      <c r="L15" s="11"/>
      <c r="M15" s="42"/>
      <c r="N15" s="42"/>
      <c r="O15" s="44"/>
      <c r="P15" s="5"/>
      <c r="Q15" s="5"/>
    </row>
    <row r="16" spans="1:17" ht="19.2" customHeight="1" thickBot="1" x14ac:dyDescent="0.35">
      <c r="A16" s="8"/>
      <c r="B16" s="8"/>
      <c r="C16" s="8"/>
      <c r="D16" s="8"/>
      <c r="E16" s="8"/>
      <c r="F16" s="8"/>
      <c r="G16" s="8"/>
      <c r="H16" s="8"/>
      <c r="I16" s="5"/>
      <c r="J16" s="11"/>
      <c r="K16" s="11"/>
      <c r="L16" s="11"/>
      <c r="M16" s="5"/>
      <c r="N16" s="5"/>
      <c r="O16" s="5"/>
      <c r="P16" s="5"/>
      <c r="Q16" s="5"/>
    </row>
    <row r="17" spans="1:17" ht="28.2" customHeight="1" x14ac:dyDescent="0.3">
      <c r="A17" s="8"/>
      <c r="B17" s="16" t="s">
        <v>0</v>
      </c>
      <c r="C17" s="17" t="s">
        <v>2</v>
      </c>
      <c r="D17" s="18" t="s">
        <v>27</v>
      </c>
      <c r="E17" s="19" t="s">
        <v>28</v>
      </c>
      <c r="F17" s="19" t="s">
        <v>24</v>
      </c>
      <c r="G17" s="19" t="s">
        <v>25</v>
      </c>
      <c r="H17" s="18" t="s">
        <v>20</v>
      </c>
      <c r="I17" s="19" t="s">
        <v>1</v>
      </c>
      <c r="J17" s="19" t="s">
        <v>26</v>
      </c>
      <c r="K17" s="20" t="s">
        <v>21</v>
      </c>
      <c r="L17" s="18" t="s">
        <v>22</v>
      </c>
      <c r="M17" s="18" t="s">
        <v>3</v>
      </c>
      <c r="N17" s="21" t="s">
        <v>34</v>
      </c>
      <c r="O17" s="18" t="s">
        <v>23</v>
      </c>
      <c r="P17" s="22" t="s">
        <v>5</v>
      </c>
      <c r="Q17" s="5"/>
    </row>
    <row r="18" spans="1:17" ht="16.05" customHeight="1" x14ac:dyDescent="0.3">
      <c r="A18" s="8"/>
      <c r="B18" s="23" t="s">
        <v>32</v>
      </c>
      <c r="C18" s="13" t="s">
        <v>16</v>
      </c>
      <c r="D18" s="14">
        <v>395.2</v>
      </c>
      <c r="E18" s="15">
        <v>32.200000000000003</v>
      </c>
      <c r="F18" s="15">
        <v>12600</v>
      </c>
      <c r="G18" s="15">
        <v>20</v>
      </c>
      <c r="H18" s="15">
        <v>2</v>
      </c>
      <c r="I18" s="2">
        <f t="shared" ref="I18:I19" si="1">IF(ISBLANK(D18),"",E18*D18)</f>
        <v>12725.44</v>
      </c>
      <c r="J18" s="2">
        <f t="shared" ref="J18:J19" si="2">IF(ISBLANK(D18), "", F18/D18)</f>
        <v>31.882591093117409</v>
      </c>
      <c r="K18" s="2">
        <f t="shared" ref="K18:K19" si="3">IF(ISBLANK(F18),"",I18-(F18+G18))</f>
        <v>105.44000000000051</v>
      </c>
      <c r="L18" s="3">
        <f t="shared" ref="L18:L19" si="4">IF(ISBLANK(F18),"",K18/F18)</f>
        <v>8.3682539682540091E-3</v>
      </c>
      <c r="M18" s="4">
        <f t="shared" ref="M18:M19" si="5">IF(ISBLANK(H18),"",(H18*4)/E18)</f>
        <v>0.24844720496894407</v>
      </c>
      <c r="N18" s="4">
        <f t="shared" ref="N18:N19" si="6">IF(ISBLANK(H18),"",(H18*4)/J18)</f>
        <v>0.25092063492063493</v>
      </c>
      <c r="O18" s="4">
        <f>IF(ISBLANK(D18),"",I18/$M$14)</f>
        <v>0.20358677904374958</v>
      </c>
      <c r="P18" s="24">
        <f t="shared" ref="P18:P19" si="7">IF(ISBLANK(H18), "", (H18*4)*D18)</f>
        <v>3161.6</v>
      </c>
      <c r="Q18" s="5"/>
    </row>
    <row r="19" spans="1:17" ht="16.05" customHeight="1" x14ac:dyDescent="0.3">
      <c r="A19" s="8"/>
      <c r="B19" s="23" t="s">
        <v>33</v>
      </c>
      <c r="C19" s="13" t="s">
        <v>12</v>
      </c>
      <c r="D19" s="14">
        <v>105.2</v>
      </c>
      <c r="E19" s="15">
        <v>100.15</v>
      </c>
      <c r="F19" s="15">
        <v>9000</v>
      </c>
      <c r="G19" s="15">
        <v>50</v>
      </c>
      <c r="H19" s="15">
        <v>1</v>
      </c>
      <c r="I19" s="2">
        <f t="shared" si="1"/>
        <v>10535.78</v>
      </c>
      <c r="J19" s="2">
        <f t="shared" si="2"/>
        <v>85.551330798479086</v>
      </c>
      <c r="K19" s="2">
        <f t="shared" si="3"/>
        <v>1485.7800000000007</v>
      </c>
      <c r="L19" s="3">
        <f t="shared" si="4"/>
        <v>0.16508666666666674</v>
      </c>
      <c r="M19" s="4">
        <f t="shared" si="5"/>
        <v>3.9940089865202193E-2</v>
      </c>
      <c r="N19" s="4">
        <f t="shared" si="6"/>
        <v>4.6755555555555557E-2</v>
      </c>
      <c r="O19" s="4">
        <f>IF(ISBLANK(D19),"",I19/$M$14)</f>
        <v>0.16855570533620495</v>
      </c>
      <c r="P19" s="24">
        <f t="shared" si="7"/>
        <v>420.8</v>
      </c>
      <c r="Q19" s="5"/>
    </row>
    <row r="20" spans="1:17" ht="16.05" customHeight="1" x14ac:dyDescent="0.3">
      <c r="A20" s="8"/>
      <c r="B20" s="25" t="s">
        <v>6</v>
      </c>
      <c r="C20" s="13" t="s">
        <v>18</v>
      </c>
      <c r="D20" s="14">
        <v>100</v>
      </c>
      <c r="E20" s="15">
        <v>105.8</v>
      </c>
      <c r="F20" s="15">
        <v>10500</v>
      </c>
      <c r="G20" s="15">
        <v>50</v>
      </c>
      <c r="H20" s="15">
        <v>0.5</v>
      </c>
      <c r="I20" s="2">
        <f>IF(ISBLANK(D20),"",E20*D20)</f>
        <v>10580</v>
      </c>
      <c r="J20" s="2">
        <f>IF(ISBLANK(D20), "", F20/D20)</f>
        <v>105</v>
      </c>
      <c r="K20" s="2">
        <f>IF(ISBLANK(F20),"",I20-(F20+G20))</f>
        <v>30</v>
      </c>
      <c r="L20" s="3">
        <f>IF(ISBLANK(F20),"",K20/F20)</f>
        <v>2.8571428571428571E-3</v>
      </c>
      <c r="M20" s="4">
        <f>IF(ISBLANK(H20),"",(H20*4)/E20)</f>
        <v>1.890359168241966E-2</v>
      </c>
      <c r="N20" s="4">
        <f>IF(ISBLANK(H20),"",(H20*4)/J20)</f>
        <v>1.9047619047619049E-2</v>
      </c>
      <c r="O20" s="4">
        <f>IF(ISBLANK(D20),"",I20/$M$14)</f>
        <v>0.16926315493082128</v>
      </c>
      <c r="P20" s="24">
        <f>IF(ISBLANK(H20), "", (H20*4)*D20)</f>
        <v>200</v>
      </c>
      <c r="Q20" s="5"/>
    </row>
    <row r="21" spans="1:17" ht="16.05" customHeight="1" x14ac:dyDescent="0.3">
      <c r="A21" s="8"/>
      <c r="B21" s="25" t="s">
        <v>7</v>
      </c>
      <c r="C21" s="13" t="s">
        <v>13</v>
      </c>
      <c r="D21" s="14">
        <v>200</v>
      </c>
      <c r="E21" s="15">
        <v>48</v>
      </c>
      <c r="F21" s="15">
        <v>11000</v>
      </c>
      <c r="G21" s="15">
        <v>50</v>
      </c>
      <c r="H21" s="15">
        <v>0.5</v>
      </c>
      <c r="I21" s="2">
        <f t="shared" ref="I21:I35" si="8">IF(ISBLANK(D21),"",E21*D21)</f>
        <v>9600</v>
      </c>
      <c r="J21" s="2">
        <f t="shared" ref="J21:J35" si="9">IF(ISBLANK(D21), "", F21/D21)</f>
        <v>55</v>
      </c>
      <c r="K21" s="2">
        <f t="shared" ref="K21:K35" si="10">IF(ISBLANK(F21),"",I21-(F21+G21))</f>
        <v>-1450</v>
      </c>
      <c r="L21" s="3">
        <f t="shared" ref="L21:L35" si="11">IF(ISBLANK(F21),"",K21/F21)</f>
        <v>-0.13181818181818181</v>
      </c>
      <c r="M21" s="4">
        <f t="shared" ref="M21:M35" si="12">IF(ISBLANK(H21),"",(H21*4)/E21)</f>
        <v>4.1666666666666664E-2</v>
      </c>
      <c r="N21" s="4">
        <f t="shared" ref="N21:N35" si="13">IF(ISBLANK(H21),"",(H21*4)/J21)</f>
        <v>3.6363636363636362E-2</v>
      </c>
      <c r="O21" s="4">
        <f>IF(ISBLANK(D21),"",I21/$M$14)</f>
        <v>0.15358471524913841</v>
      </c>
      <c r="P21" s="24">
        <f t="shared" ref="P21:P35" si="14">IF(ISBLANK(H21), "", (H21*4)*D21)</f>
        <v>400</v>
      </c>
      <c r="Q21" s="5"/>
    </row>
    <row r="22" spans="1:17" ht="16.05" customHeight="1" x14ac:dyDescent="0.3">
      <c r="A22" s="8"/>
      <c r="B22" s="25" t="s">
        <v>8</v>
      </c>
      <c r="C22" s="13" t="s">
        <v>11</v>
      </c>
      <c r="D22" s="14">
        <v>150</v>
      </c>
      <c r="E22" s="15">
        <v>65</v>
      </c>
      <c r="F22" s="15">
        <v>9800</v>
      </c>
      <c r="G22" s="15">
        <v>50</v>
      </c>
      <c r="H22" s="15">
        <v>0</v>
      </c>
      <c r="I22" s="2">
        <f t="shared" si="8"/>
        <v>9750</v>
      </c>
      <c r="J22" s="2">
        <f t="shared" si="9"/>
        <v>65.333333333333329</v>
      </c>
      <c r="K22" s="2">
        <f t="shared" si="10"/>
        <v>-100</v>
      </c>
      <c r="L22" s="3">
        <f t="shared" si="11"/>
        <v>-1.020408163265306E-2</v>
      </c>
      <c r="M22" s="4">
        <f t="shared" si="12"/>
        <v>0</v>
      </c>
      <c r="N22" s="4">
        <f t="shared" si="13"/>
        <v>0</v>
      </c>
      <c r="O22" s="4">
        <f>IF(ISBLANK(D22),"",I22/$M$14)</f>
        <v>0.15598447642490618</v>
      </c>
      <c r="P22" s="24">
        <f t="shared" si="14"/>
        <v>0</v>
      </c>
      <c r="Q22" s="5"/>
    </row>
    <row r="23" spans="1:17" ht="16.05" customHeight="1" x14ac:dyDescent="0.3">
      <c r="A23" s="8"/>
      <c r="B23" s="25" t="s">
        <v>9</v>
      </c>
      <c r="C23" s="13" t="s">
        <v>17</v>
      </c>
      <c r="D23" s="14">
        <v>45</v>
      </c>
      <c r="E23" s="15">
        <v>207</v>
      </c>
      <c r="F23" s="15">
        <v>10000</v>
      </c>
      <c r="G23" s="15">
        <v>50</v>
      </c>
      <c r="H23" s="15">
        <v>0</v>
      </c>
      <c r="I23" s="2">
        <f t="shared" si="8"/>
        <v>9315</v>
      </c>
      <c r="J23" s="2">
        <f t="shared" si="9"/>
        <v>222.22222222222223</v>
      </c>
      <c r="K23" s="2">
        <f t="shared" si="10"/>
        <v>-735</v>
      </c>
      <c r="L23" s="3">
        <f t="shared" si="11"/>
        <v>-7.3499999999999996E-2</v>
      </c>
      <c r="M23" s="4">
        <f t="shared" si="12"/>
        <v>0</v>
      </c>
      <c r="N23" s="4">
        <f t="shared" si="13"/>
        <v>0</v>
      </c>
      <c r="O23" s="4">
        <f>IF(ISBLANK(D23),"",I23/$M$14)</f>
        <v>0.14902516901517959</v>
      </c>
      <c r="P23" s="24">
        <f t="shared" si="14"/>
        <v>0</v>
      </c>
      <c r="Q23" s="5"/>
    </row>
    <row r="24" spans="1:17" ht="16.05" customHeight="1" x14ac:dyDescent="0.3">
      <c r="A24" s="8"/>
      <c r="B24" s="25"/>
      <c r="C24" s="13"/>
      <c r="D24" s="14"/>
      <c r="E24" s="15"/>
      <c r="F24" s="15"/>
      <c r="G24" s="15"/>
      <c r="H24" s="15"/>
      <c r="I24" s="2" t="str">
        <f t="shared" si="8"/>
        <v/>
      </c>
      <c r="J24" s="2" t="str">
        <f t="shared" si="9"/>
        <v/>
      </c>
      <c r="K24" s="2" t="str">
        <f t="shared" si="10"/>
        <v/>
      </c>
      <c r="L24" s="3" t="str">
        <f t="shared" si="11"/>
        <v/>
      </c>
      <c r="M24" s="4" t="str">
        <f t="shared" si="12"/>
        <v/>
      </c>
      <c r="N24" s="4" t="str">
        <f t="shared" si="13"/>
        <v/>
      </c>
      <c r="O24" s="4" t="str">
        <f>IF(ISBLANK(D24),"",I24/$M$14)</f>
        <v/>
      </c>
      <c r="P24" s="24" t="str">
        <f t="shared" si="14"/>
        <v/>
      </c>
      <c r="Q24" s="5"/>
    </row>
    <row r="25" spans="1:17" ht="16.05" customHeight="1" x14ac:dyDescent="0.3">
      <c r="A25" s="8"/>
      <c r="B25" s="25"/>
      <c r="C25" s="13"/>
      <c r="D25" s="14"/>
      <c r="E25" s="15"/>
      <c r="F25" s="15"/>
      <c r="G25" s="15"/>
      <c r="H25" s="15"/>
      <c r="I25" s="2" t="str">
        <f t="shared" si="8"/>
        <v/>
      </c>
      <c r="J25" s="2" t="str">
        <f t="shared" si="9"/>
        <v/>
      </c>
      <c r="K25" s="2" t="str">
        <f t="shared" si="10"/>
        <v/>
      </c>
      <c r="L25" s="3" t="str">
        <f t="shared" si="11"/>
        <v/>
      </c>
      <c r="M25" s="4" t="str">
        <f t="shared" si="12"/>
        <v/>
      </c>
      <c r="N25" s="4" t="str">
        <f t="shared" si="13"/>
        <v/>
      </c>
      <c r="O25" s="4" t="str">
        <f>IF(ISBLANK(D25),"",I25/$M$14)</f>
        <v/>
      </c>
      <c r="P25" s="24" t="str">
        <f t="shared" si="14"/>
        <v/>
      </c>
      <c r="Q25" s="5"/>
    </row>
    <row r="26" spans="1:17" ht="16.05" customHeight="1" x14ac:dyDescent="0.3">
      <c r="A26" s="8"/>
      <c r="B26" s="25"/>
      <c r="C26" s="13"/>
      <c r="D26" s="14"/>
      <c r="E26" s="15"/>
      <c r="F26" s="15"/>
      <c r="G26" s="15"/>
      <c r="H26" s="15"/>
      <c r="I26" s="2" t="str">
        <f t="shared" si="8"/>
        <v/>
      </c>
      <c r="J26" s="2" t="str">
        <f t="shared" si="9"/>
        <v/>
      </c>
      <c r="K26" s="2" t="str">
        <f t="shared" si="10"/>
        <v/>
      </c>
      <c r="L26" s="3" t="str">
        <f t="shared" si="11"/>
        <v/>
      </c>
      <c r="M26" s="4" t="str">
        <f t="shared" si="12"/>
        <v/>
      </c>
      <c r="N26" s="4" t="str">
        <f t="shared" si="13"/>
        <v/>
      </c>
      <c r="O26" s="4" t="str">
        <f>IF(ISBLANK(D26),"",I26/$M$14)</f>
        <v/>
      </c>
      <c r="P26" s="24" t="str">
        <f t="shared" si="14"/>
        <v/>
      </c>
      <c r="Q26" s="5"/>
    </row>
    <row r="27" spans="1:17" ht="16.05" customHeight="1" x14ac:dyDescent="0.3">
      <c r="A27" s="8"/>
      <c r="B27" s="25"/>
      <c r="C27" s="13"/>
      <c r="D27" s="14"/>
      <c r="E27" s="15"/>
      <c r="F27" s="15"/>
      <c r="G27" s="15"/>
      <c r="H27" s="15"/>
      <c r="I27" s="2" t="str">
        <f t="shared" si="8"/>
        <v/>
      </c>
      <c r="J27" s="2" t="str">
        <f t="shared" si="9"/>
        <v/>
      </c>
      <c r="K27" s="2" t="str">
        <f t="shared" si="10"/>
        <v/>
      </c>
      <c r="L27" s="3" t="str">
        <f t="shared" si="11"/>
        <v/>
      </c>
      <c r="M27" s="4" t="str">
        <f t="shared" si="12"/>
        <v/>
      </c>
      <c r="N27" s="4" t="str">
        <f t="shared" si="13"/>
        <v/>
      </c>
      <c r="O27" s="4" t="str">
        <f>IF(ISBLANK(D27),"",I27/$M$14)</f>
        <v/>
      </c>
      <c r="P27" s="24" t="str">
        <f t="shared" si="14"/>
        <v/>
      </c>
      <c r="Q27" s="5"/>
    </row>
    <row r="28" spans="1:17" ht="16.05" customHeight="1" x14ac:dyDescent="0.3">
      <c r="A28" s="8"/>
      <c r="B28" s="25"/>
      <c r="C28" s="13"/>
      <c r="D28" s="14"/>
      <c r="E28" s="15"/>
      <c r="F28" s="15"/>
      <c r="G28" s="15"/>
      <c r="H28" s="15"/>
      <c r="I28" s="2" t="str">
        <f t="shared" si="8"/>
        <v/>
      </c>
      <c r="J28" s="2" t="str">
        <f t="shared" si="9"/>
        <v/>
      </c>
      <c r="K28" s="2" t="str">
        <f t="shared" si="10"/>
        <v/>
      </c>
      <c r="L28" s="3" t="str">
        <f t="shared" si="11"/>
        <v/>
      </c>
      <c r="M28" s="4" t="str">
        <f t="shared" si="12"/>
        <v/>
      </c>
      <c r="N28" s="4" t="str">
        <f t="shared" si="13"/>
        <v/>
      </c>
      <c r="O28" s="4" t="str">
        <f>IF(ISBLANK(D28),"",I28/$M$14)</f>
        <v/>
      </c>
      <c r="P28" s="24" t="str">
        <f t="shared" si="14"/>
        <v/>
      </c>
      <c r="Q28" s="5"/>
    </row>
    <row r="29" spans="1:17" ht="16.05" customHeight="1" x14ac:dyDescent="0.3">
      <c r="A29" s="8"/>
      <c r="B29" s="25"/>
      <c r="C29" s="13"/>
      <c r="D29" s="14"/>
      <c r="E29" s="15"/>
      <c r="F29" s="15"/>
      <c r="G29" s="15"/>
      <c r="H29" s="15"/>
      <c r="I29" s="2" t="str">
        <f t="shared" si="8"/>
        <v/>
      </c>
      <c r="J29" s="2" t="str">
        <f t="shared" si="9"/>
        <v/>
      </c>
      <c r="K29" s="2" t="str">
        <f t="shared" si="10"/>
        <v/>
      </c>
      <c r="L29" s="3" t="str">
        <f t="shared" si="11"/>
        <v/>
      </c>
      <c r="M29" s="4" t="str">
        <f t="shared" si="12"/>
        <v/>
      </c>
      <c r="N29" s="4" t="str">
        <f t="shared" si="13"/>
        <v/>
      </c>
      <c r="O29" s="4" t="str">
        <f>IF(ISBLANK(D29),"",I29/$M$14)</f>
        <v/>
      </c>
      <c r="P29" s="24" t="str">
        <f t="shared" si="14"/>
        <v/>
      </c>
      <c r="Q29" s="5"/>
    </row>
    <row r="30" spans="1:17" ht="16.05" customHeight="1" x14ac:dyDescent="0.3">
      <c r="A30" s="8"/>
      <c r="B30" s="25"/>
      <c r="C30" s="13"/>
      <c r="D30" s="14"/>
      <c r="E30" s="15"/>
      <c r="F30" s="15"/>
      <c r="G30" s="15"/>
      <c r="H30" s="15"/>
      <c r="I30" s="2" t="str">
        <f t="shared" si="8"/>
        <v/>
      </c>
      <c r="J30" s="2" t="str">
        <f t="shared" si="9"/>
        <v/>
      </c>
      <c r="K30" s="2" t="str">
        <f t="shared" si="10"/>
        <v/>
      </c>
      <c r="L30" s="3" t="str">
        <f t="shared" si="11"/>
        <v/>
      </c>
      <c r="M30" s="4" t="str">
        <f t="shared" si="12"/>
        <v/>
      </c>
      <c r="N30" s="4" t="str">
        <f t="shared" si="13"/>
        <v/>
      </c>
      <c r="O30" s="4" t="str">
        <f>IF(ISBLANK(D30),"",I30/$M$14)</f>
        <v/>
      </c>
      <c r="P30" s="24" t="str">
        <f t="shared" si="14"/>
        <v/>
      </c>
      <c r="Q30" s="5"/>
    </row>
    <row r="31" spans="1:17" ht="16.05" customHeight="1" x14ac:dyDescent="0.3">
      <c r="A31" s="8"/>
      <c r="B31" s="25"/>
      <c r="C31" s="13"/>
      <c r="D31" s="14"/>
      <c r="E31" s="15"/>
      <c r="F31" s="15"/>
      <c r="G31" s="15"/>
      <c r="H31" s="15"/>
      <c r="I31" s="2" t="str">
        <f t="shared" si="8"/>
        <v/>
      </c>
      <c r="J31" s="2" t="str">
        <f t="shared" si="9"/>
        <v/>
      </c>
      <c r="K31" s="2" t="str">
        <f t="shared" si="10"/>
        <v/>
      </c>
      <c r="L31" s="3" t="str">
        <f t="shared" si="11"/>
        <v/>
      </c>
      <c r="M31" s="4" t="str">
        <f t="shared" si="12"/>
        <v/>
      </c>
      <c r="N31" s="4" t="str">
        <f t="shared" si="13"/>
        <v/>
      </c>
      <c r="O31" s="4" t="str">
        <f>IF(ISBLANK(D31),"",I31/$M$14)</f>
        <v/>
      </c>
      <c r="P31" s="24" t="str">
        <f t="shared" si="14"/>
        <v/>
      </c>
      <c r="Q31" s="5"/>
    </row>
    <row r="32" spans="1:17" ht="16.05" customHeight="1" x14ac:dyDescent="0.3">
      <c r="A32" s="8"/>
      <c r="B32" s="25"/>
      <c r="C32" s="13"/>
      <c r="D32" s="14"/>
      <c r="E32" s="15"/>
      <c r="F32" s="15"/>
      <c r="G32" s="15"/>
      <c r="H32" s="15"/>
      <c r="I32" s="2" t="str">
        <f t="shared" si="8"/>
        <v/>
      </c>
      <c r="J32" s="2" t="str">
        <f t="shared" si="9"/>
        <v/>
      </c>
      <c r="K32" s="2" t="str">
        <f t="shared" si="10"/>
        <v/>
      </c>
      <c r="L32" s="3" t="str">
        <f t="shared" si="11"/>
        <v/>
      </c>
      <c r="M32" s="4" t="str">
        <f t="shared" si="12"/>
        <v/>
      </c>
      <c r="N32" s="4" t="str">
        <f t="shared" si="13"/>
        <v/>
      </c>
      <c r="O32" s="4" t="str">
        <f>IF(ISBLANK(D32),"",I32/$M$14)</f>
        <v/>
      </c>
      <c r="P32" s="24" t="str">
        <f t="shared" si="14"/>
        <v/>
      </c>
      <c r="Q32" s="5"/>
    </row>
    <row r="33" spans="1:17" ht="16.05" customHeight="1" x14ac:dyDescent="0.3">
      <c r="A33" s="8"/>
      <c r="B33" s="25"/>
      <c r="C33" s="13"/>
      <c r="D33" s="14"/>
      <c r="E33" s="15"/>
      <c r="F33" s="15"/>
      <c r="G33" s="15"/>
      <c r="H33" s="15"/>
      <c r="I33" s="2" t="str">
        <f t="shared" si="8"/>
        <v/>
      </c>
      <c r="J33" s="2" t="str">
        <f t="shared" si="9"/>
        <v/>
      </c>
      <c r="K33" s="2" t="str">
        <f t="shared" si="10"/>
        <v/>
      </c>
      <c r="L33" s="3" t="str">
        <f t="shared" si="11"/>
        <v/>
      </c>
      <c r="M33" s="4" t="str">
        <f t="shared" si="12"/>
        <v/>
      </c>
      <c r="N33" s="4" t="str">
        <f t="shared" si="13"/>
        <v/>
      </c>
      <c r="O33" s="4" t="str">
        <f>IF(ISBLANK(D33),"",I33/$M$14)</f>
        <v/>
      </c>
      <c r="P33" s="24" t="str">
        <f t="shared" si="14"/>
        <v/>
      </c>
      <c r="Q33" s="5"/>
    </row>
    <row r="34" spans="1:17" ht="16.05" customHeight="1" x14ac:dyDescent="0.3">
      <c r="A34" s="8"/>
      <c r="B34" s="25"/>
      <c r="C34" s="13"/>
      <c r="D34" s="14"/>
      <c r="E34" s="15"/>
      <c r="F34" s="15"/>
      <c r="G34" s="15"/>
      <c r="H34" s="15"/>
      <c r="I34" s="2" t="str">
        <f t="shared" si="8"/>
        <v/>
      </c>
      <c r="J34" s="2" t="str">
        <f t="shared" si="9"/>
        <v/>
      </c>
      <c r="K34" s="2" t="str">
        <f t="shared" si="10"/>
        <v/>
      </c>
      <c r="L34" s="3" t="str">
        <f t="shared" si="11"/>
        <v/>
      </c>
      <c r="M34" s="4" t="str">
        <f t="shared" si="12"/>
        <v/>
      </c>
      <c r="N34" s="4" t="str">
        <f t="shared" si="13"/>
        <v/>
      </c>
      <c r="O34" s="4" t="str">
        <f>IF(ISBLANK(D34),"",I34/$M$14)</f>
        <v/>
      </c>
      <c r="P34" s="24" t="str">
        <f t="shared" si="14"/>
        <v/>
      </c>
      <c r="Q34" s="5"/>
    </row>
    <row r="35" spans="1:17" ht="16.05" customHeight="1" x14ac:dyDescent="0.3">
      <c r="A35" s="8"/>
      <c r="B35" s="25"/>
      <c r="C35" s="13"/>
      <c r="D35" s="14"/>
      <c r="E35" s="15"/>
      <c r="F35" s="15"/>
      <c r="G35" s="15"/>
      <c r="H35" s="15"/>
      <c r="I35" s="2" t="str">
        <f t="shared" si="8"/>
        <v/>
      </c>
      <c r="J35" s="2" t="str">
        <f t="shared" si="9"/>
        <v/>
      </c>
      <c r="K35" s="2" t="str">
        <f t="shared" si="10"/>
        <v/>
      </c>
      <c r="L35" s="3" t="str">
        <f t="shared" si="11"/>
        <v/>
      </c>
      <c r="M35" s="4" t="str">
        <f t="shared" si="12"/>
        <v/>
      </c>
      <c r="N35" s="4" t="str">
        <f t="shared" si="13"/>
        <v/>
      </c>
      <c r="O35" s="4" t="str">
        <f>IF(ISBLANK(D35),"",I35/$M$14)</f>
        <v/>
      </c>
      <c r="P35" s="24" t="str">
        <f t="shared" si="14"/>
        <v/>
      </c>
      <c r="Q35" s="5"/>
    </row>
    <row r="36" spans="1:17" ht="16.05" customHeight="1" thickBot="1" x14ac:dyDescent="0.35">
      <c r="A36" s="8"/>
      <c r="B36" s="26"/>
      <c r="C36" s="27"/>
      <c r="D36" s="28"/>
      <c r="E36" s="29"/>
      <c r="F36" s="29"/>
      <c r="G36" s="29"/>
      <c r="H36" s="29"/>
      <c r="I36" s="30" t="str">
        <f t="shared" ref="I36" si="15">IF(ISBLANK(D36),"",E36*D36)</f>
        <v/>
      </c>
      <c r="J36" s="30" t="str">
        <f t="shared" ref="J36" si="16">IF(ISBLANK(D36), "", F36/D36)</f>
        <v/>
      </c>
      <c r="K36" s="30" t="str">
        <f t="shared" ref="K36" si="17">IF(ISBLANK(F36),"",I36-(F36+G36))</f>
        <v/>
      </c>
      <c r="L36" s="31" t="str">
        <f t="shared" ref="L36" si="18">IF(ISBLANK(F36),"",K36/F36)</f>
        <v/>
      </c>
      <c r="M36" s="32" t="str">
        <f t="shared" ref="M36" si="19">IF(ISBLANK(H36),"",(H36*4)/E36)</f>
        <v/>
      </c>
      <c r="N36" s="32" t="str">
        <f t="shared" ref="N36" si="20">IF(ISBLANK(H36),"",(H36*4)/J36)</f>
        <v/>
      </c>
      <c r="O36" s="32" t="str">
        <f>IF(ISBLANK(D36),"",I36/$M$14)</f>
        <v/>
      </c>
      <c r="P36" s="33" t="str">
        <f t="shared" ref="P36" si="21">IF(ISBLANK(H36), "", (H36*4)*D36)</f>
        <v/>
      </c>
      <c r="Q36" s="5"/>
    </row>
    <row r="37" spans="1:17" ht="14.4" customHeight="1" x14ac:dyDescent="0.3">
      <c r="A37" s="8"/>
      <c r="B37" s="8"/>
      <c r="C37" s="8"/>
      <c r="D37" s="8"/>
      <c r="E37" s="8"/>
      <c r="F37" s="8"/>
      <c r="G37" s="8"/>
      <c r="H37" s="8"/>
      <c r="I37" s="5"/>
      <c r="J37" s="5"/>
      <c r="K37" s="5"/>
      <c r="L37" s="5"/>
      <c r="M37" s="5"/>
      <c r="N37" s="5"/>
      <c r="O37" s="5"/>
      <c r="P37" s="5"/>
      <c r="Q37" s="5"/>
    </row>
    <row r="38" spans="1:17" ht="9.6" customHeight="1" x14ac:dyDescent="0.3">
      <c r="A38" s="8"/>
      <c r="B38" s="8"/>
      <c r="C38" s="8"/>
      <c r="D38" s="8"/>
      <c r="E38" s="8"/>
      <c r="F38" s="8"/>
      <c r="G38" s="8"/>
      <c r="H38" s="8"/>
      <c r="I38" s="5"/>
      <c r="J38" s="5"/>
      <c r="K38" s="5"/>
      <c r="L38" s="5"/>
      <c r="M38" s="5"/>
      <c r="N38" s="5"/>
      <c r="O38" s="5"/>
      <c r="P38" s="5"/>
      <c r="Q38" s="5"/>
    </row>
  </sheetData>
  <mergeCells count="30">
    <mergeCell ref="K2:O2"/>
    <mergeCell ref="M14:N15"/>
    <mergeCell ref="O14:O15"/>
    <mergeCell ref="B3:F7"/>
    <mergeCell ref="B8:F11"/>
    <mergeCell ref="B13:H15"/>
    <mergeCell ref="M4:N4"/>
    <mergeCell ref="M5:N5"/>
    <mergeCell ref="M6:N6"/>
    <mergeCell ref="M7:N7"/>
    <mergeCell ref="M8:N8"/>
    <mergeCell ref="K8:L8"/>
    <mergeCell ref="K9:L9"/>
    <mergeCell ref="K10:L10"/>
    <mergeCell ref="K11:L11"/>
    <mergeCell ref="K12:L12"/>
    <mergeCell ref="K13:L13"/>
    <mergeCell ref="M9:N9"/>
    <mergeCell ref="M10:N10"/>
    <mergeCell ref="M11:N11"/>
    <mergeCell ref="M12:N12"/>
    <mergeCell ref="M13:N13"/>
    <mergeCell ref="K3:L3"/>
    <mergeCell ref="K4:L4"/>
    <mergeCell ref="K5:L5"/>
    <mergeCell ref="K6:L6"/>
    <mergeCell ref="K7:L7"/>
    <mergeCell ref="M3:N3"/>
    <mergeCell ref="J16:L16"/>
    <mergeCell ref="J15:L15"/>
  </mergeCells>
  <conditionalFormatting sqref="K17">
    <cfRule type="cellIs" dxfId="1" priority="2" operator="lessThan">
      <formula>0</formula>
    </cfRule>
  </conditionalFormatting>
  <dataValidations disablePrompts="1" count="1">
    <dataValidation type="list" allowBlank="1" showInputMessage="1" showErrorMessage="1" sqref="C18:C36">
      <formula1>$K$3:$K$13</formula1>
    </dataValidation>
  </dataValidation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C33" sqref="C33"/>
    </sheetView>
  </sheetViews>
  <sheetFormatPr defaultRowHeight="13.2" x14ac:dyDescent="0.25"/>
  <cols>
    <col min="1" max="16384" width="8.88671875" style="7"/>
  </cols>
  <sheetData>
    <row r="6" spans="2:2" x14ac:dyDescent="0.25">
      <c r="B6" s="6" t="s">
        <v>29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Portfolio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2021-04-02T12:27:17Z</cp:lastPrinted>
  <dcterms:created xsi:type="dcterms:W3CDTF">2021-04-02T11:49:10Z</dcterms:created>
  <dcterms:modified xsi:type="dcterms:W3CDTF">2021-04-02T15:28:33Z</dcterms:modified>
</cp:coreProperties>
</file>