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PWORK 2021\Alexey Nikolayev - Investments\Asset\"/>
    </mc:Choice>
  </mc:AlternateContent>
  <bookViews>
    <workbookView xWindow="0" yWindow="0" windowWidth="23040" windowHeight="9192"/>
  </bookViews>
  <sheets>
    <sheet name="Asset Allocation Spreadsheet" sheetId="1" r:id="rId1"/>
    <sheet name="©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  <c r="I33" i="1"/>
  <c r="I32" i="1"/>
  <c r="I31" i="1"/>
  <c r="I30" i="1"/>
  <c r="I29" i="1"/>
  <c r="E35" i="1" l="1"/>
  <c r="C26" i="1"/>
  <c r="C32" i="1"/>
  <c r="I25" i="1"/>
  <c r="I24" i="1"/>
  <c r="D25" i="1"/>
  <c r="D24" i="1"/>
  <c r="D23" i="1"/>
  <c r="I17" i="1"/>
  <c r="I16" i="1"/>
  <c r="I15" i="1"/>
  <c r="D17" i="1"/>
  <c r="D16" i="1"/>
  <c r="I9" i="1"/>
  <c r="I8" i="1"/>
  <c r="I7" i="1"/>
  <c r="H26" i="1"/>
  <c r="I21" i="1" s="1"/>
  <c r="D21" i="1"/>
  <c r="H18" i="1"/>
  <c r="C18" i="1"/>
  <c r="D13" i="1" s="1"/>
  <c r="H10" i="1"/>
  <c r="I5" i="1" s="1"/>
  <c r="D9" i="1"/>
  <c r="D8" i="1"/>
  <c r="D7" i="1"/>
  <c r="D6" i="1"/>
  <c r="D5" i="1"/>
  <c r="C10" i="1"/>
  <c r="C29" i="1" s="1"/>
  <c r="C34" i="1" l="1"/>
  <c r="C31" i="1"/>
  <c r="C33" i="1"/>
  <c r="C30" i="1"/>
  <c r="I22" i="1"/>
  <c r="I13" i="1"/>
  <c r="I14" i="1"/>
  <c r="I23" i="1"/>
  <c r="D22" i="1"/>
  <c r="D26" i="1" s="1"/>
  <c r="I6" i="1"/>
  <c r="I10" i="1" s="1"/>
  <c r="D14" i="1"/>
  <c r="D15" i="1"/>
  <c r="D10" i="1"/>
  <c r="I26" i="1" l="1"/>
  <c r="I18" i="1"/>
  <c r="C35" i="1"/>
  <c r="D33" i="1" s="1"/>
  <c r="D18" i="1"/>
  <c r="D34" i="1" l="1"/>
  <c r="D30" i="1"/>
  <c r="G33" i="1"/>
  <c r="H33" i="1" s="1"/>
  <c r="G29" i="1"/>
  <c r="G32" i="1"/>
  <c r="H32" i="1" s="1"/>
  <c r="G34" i="1"/>
  <c r="H34" i="1" s="1"/>
  <c r="G31" i="1"/>
  <c r="H31" i="1" s="1"/>
  <c r="G30" i="1"/>
  <c r="H30" i="1" s="1"/>
  <c r="D29" i="1"/>
  <c r="D32" i="1"/>
  <c r="D31" i="1"/>
  <c r="H29" i="1" l="1"/>
  <c r="G35" i="1"/>
  <c r="D35" i="1"/>
</calcChain>
</file>

<file path=xl/sharedStrings.xml><?xml version="1.0" encoding="utf-8"?>
<sst xmlns="http://schemas.openxmlformats.org/spreadsheetml/2006/main" count="53" uniqueCount="38">
  <si>
    <t>Amount</t>
  </si>
  <si>
    <t>US STOCKS</t>
  </si>
  <si>
    <t>BONDS</t>
  </si>
  <si>
    <t>ARLINGTON ASSET INVESTMENT CORP</t>
  </si>
  <si>
    <t>ACADIA PHARMACEUTICALS INC</t>
  </si>
  <si>
    <t>LOREM IPSUM CORP</t>
  </si>
  <si>
    <t>TOTAL</t>
  </si>
  <si>
    <t>Amount
%</t>
  </si>
  <si>
    <t>CASH</t>
  </si>
  <si>
    <t>INTERNATIONAL STOCKS</t>
  </si>
  <si>
    <t>REAL ESTATE</t>
  </si>
  <si>
    <t>GOLD</t>
  </si>
  <si>
    <t>REAL ESTATE #1</t>
  </si>
  <si>
    <t>ASIAN ATLANTIC WORLD CORP</t>
  </si>
  <si>
    <t>LOREM IPSUM SOUTH AMERICA</t>
  </si>
  <si>
    <t xml:space="preserve">BANK SUISSE </t>
  </si>
  <si>
    <t>NATIONAL BANK</t>
  </si>
  <si>
    <t>MUNICIPAL BONDS</t>
  </si>
  <si>
    <t>US GOVERNMENT BONDS</t>
  </si>
  <si>
    <t>GOLD COINS</t>
  </si>
  <si>
    <t>GOLD BARS</t>
  </si>
  <si>
    <t>TOTAL US STOCKS</t>
  </si>
  <si>
    <t>TOTAL BONDS</t>
  </si>
  <si>
    <t>TOTAL CASH</t>
  </si>
  <si>
    <t>TOTAL INTERNATIONAL STOCKS</t>
  </si>
  <si>
    <t>TOTAL REAL ESTATE</t>
  </si>
  <si>
    <t>TOTAL GOLD</t>
  </si>
  <si>
    <t>Current
Amount</t>
  </si>
  <si>
    <t>Current
%</t>
  </si>
  <si>
    <t>Allocated
%</t>
  </si>
  <si>
    <t>Target Amount</t>
  </si>
  <si>
    <t>Difference</t>
  </si>
  <si>
    <t>Difference
%</t>
  </si>
  <si>
    <t>Asset</t>
  </si>
  <si>
    <t>TOTAL ASSETS</t>
  </si>
  <si>
    <t>You should conduct an investment portfolio check-up at regular intervals – either monthly, quarterly, or yearly, depending on your investment strategy and ability to control your emotional response to your portfolio performance.</t>
  </si>
  <si>
    <r>
      <rPr>
        <b/>
        <sz val="36"/>
        <color rgb="FF484848"/>
        <rFont val="Calibri Light"/>
        <family val="2"/>
        <scheme val="major"/>
      </rPr>
      <t>ASSET
ALLOCATION</t>
    </r>
    <r>
      <rPr>
        <b/>
        <sz val="36"/>
        <color rgb="FFDBAE58"/>
        <rFont val="Calibri Light"/>
        <family val="2"/>
        <scheme val="major"/>
      </rPr>
      <t xml:space="preserve">
SPREADSHEET</t>
    </r>
  </si>
  <si>
    <t>© TemplateLab.com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</si>
</sst>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[$$-2009]#,##0.00"/>
    <numFmt numFmtId="170" formatCode="[$$-2009]#,##0.00;\-[$$-2009]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b/>
      <sz val="8"/>
      <color theme="1"/>
      <name val="Calibri Light"/>
      <family val="2"/>
      <scheme val="major"/>
    </font>
    <font>
      <b/>
      <sz val="8"/>
      <color theme="0"/>
      <name val="Calibri Light"/>
      <family val="2"/>
      <scheme val="major"/>
    </font>
    <font>
      <b/>
      <sz val="36"/>
      <color rgb="FF484848"/>
      <name val="Calibri Light"/>
      <family val="2"/>
      <scheme val="major"/>
    </font>
    <font>
      <b/>
      <sz val="36"/>
      <color rgb="FFDBAE58"/>
      <name val="Calibri Light"/>
      <family val="2"/>
      <scheme val="major"/>
    </font>
    <font>
      <u/>
      <sz val="10"/>
      <color theme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484848"/>
        <bgColor indexed="64"/>
      </patternFill>
    </fill>
    <fill>
      <patternFill patternType="solid">
        <fgColor rgb="FFDBAE5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left" vertical="center" indent="1"/>
    </xf>
    <xf numFmtId="168" fontId="3" fillId="3" borderId="0" xfId="0" applyNumberFormat="1" applyFont="1" applyFill="1" applyAlignment="1">
      <alignment horizontal="center" vertical="center"/>
    </xf>
    <xf numFmtId="10" fontId="3" fillId="3" borderId="0" xfId="0" applyNumberFormat="1" applyFont="1" applyFill="1" applyAlignment="1">
      <alignment horizontal="center" vertical="center"/>
    </xf>
    <xf numFmtId="168" fontId="5" fillId="2" borderId="0" xfId="0" applyNumberFormat="1" applyFont="1" applyFill="1" applyAlignment="1">
      <alignment horizontal="center" vertical="center"/>
    </xf>
    <xf numFmtId="10" fontId="5" fillId="2" borderId="0" xfId="0" applyNumberFormat="1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4" fillId="4" borderId="0" xfId="0" applyFont="1" applyFill="1" applyAlignment="1">
      <alignment horizontal="right" vertical="center" indent="1"/>
    </xf>
    <xf numFmtId="0" fontId="3" fillId="3" borderId="0" xfId="0" applyFont="1" applyFill="1" applyAlignment="1">
      <alignment horizontal="left" vertical="center" inden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left" vertical="center" indent="1"/>
    </xf>
    <xf numFmtId="168" fontId="3" fillId="5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0" fontId="3" fillId="5" borderId="0" xfId="0" applyNumberFormat="1" applyFont="1" applyFill="1" applyAlignment="1">
      <alignment horizontal="center"/>
    </xf>
    <xf numFmtId="10" fontId="5" fillId="2" borderId="0" xfId="0" applyNumberFormat="1" applyFont="1" applyFill="1" applyAlignment="1">
      <alignment horizontal="center" vertical="center"/>
    </xf>
    <xf numFmtId="10" fontId="4" fillId="6" borderId="0" xfId="0" applyNumberFormat="1" applyFont="1" applyFill="1" applyAlignment="1">
      <alignment horizontal="center" vertical="center"/>
    </xf>
    <xf numFmtId="170" fontId="3" fillId="5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right" vertical="center" indent="1"/>
    </xf>
    <xf numFmtId="0" fontId="1" fillId="4" borderId="0" xfId="0" applyFont="1" applyFill="1" applyAlignment="1">
      <alignment horizontal="left" vertical="top" wrapText="1"/>
    </xf>
    <xf numFmtId="0" fontId="7" fillId="4" borderId="0" xfId="0" applyFont="1" applyFill="1" applyAlignment="1">
      <alignment horizontal="right" vertical="center" wrapText="1"/>
    </xf>
    <xf numFmtId="0" fontId="7" fillId="4" borderId="0" xfId="0" applyFont="1" applyFill="1" applyAlignment="1">
      <alignment horizontal="right" vertical="center"/>
    </xf>
    <xf numFmtId="0" fontId="1" fillId="4" borderId="0" xfId="0" applyFont="1" applyFill="1" applyAlignment="1">
      <alignment horizontal="center" vertical="center"/>
    </xf>
    <xf numFmtId="0" fontId="8" fillId="0" borderId="0" xfId="1"/>
    <xf numFmtId="0" fontId="9" fillId="0" borderId="0" xfId="2"/>
  </cellXfs>
  <cellStyles count="3">
    <cellStyle name="Hyperlink 2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484848"/>
      <color rgb="FFDBAE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76206</xdr:colOff>
      <xdr:row>1</xdr:row>
      <xdr:rowOff>83820</xdr:rowOff>
    </xdr:from>
    <xdr:to>
      <xdr:col>4</xdr:col>
      <xdr:colOff>97185</xdr:colOff>
      <xdr:row>1</xdr:row>
      <xdr:rowOff>1991820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6" y="266700"/>
          <a:ext cx="3335679" cy="190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</xdr:rowOff>
    </xdr:from>
    <xdr:ext cx="2160027" cy="456248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5B4D1B-1ECF-488F-9573-9C2497DFA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49567"/>
          <a:ext cx="2160027" cy="45624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zoomScaleNormal="100" workbookViewId="0">
      <selection activeCell="K28" sqref="K28"/>
    </sheetView>
  </sheetViews>
  <sheetFormatPr defaultRowHeight="14.4" x14ac:dyDescent="0.3"/>
  <cols>
    <col min="1" max="1" width="2.77734375" style="1" customWidth="1"/>
    <col min="2" max="2" width="26.77734375" style="1" customWidth="1"/>
    <col min="3" max="4" width="10.77734375" style="1" customWidth="1"/>
    <col min="5" max="5" width="2" style="1" customWidth="1"/>
    <col min="6" max="6" width="9.77734375" style="1" customWidth="1"/>
    <col min="7" max="7" width="17.77734375" style="1" customWidth="1"/>
    <col min="8" max="9" width="10.77734375" style="1" customWidth="1"/>
    <col min="10" max="10" width="2.77734375" style="1" customWidth="1"/>
    <col min="11" max="16384" width="8.88671875" style="1"/>
  </cols>
  <sheetData>
    <row r="1" spans="1:10" x14ac:dyDescent="0.3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 ht="163.80000000000001" customHeight="1" x14ac:dyDescent="0.3">
      <c r="A2" s="11"/>
      <c r="B2" s="27"/>
      <c r="C2" s="27"/>
      <c r="D2" s="27"/>
      <c r="E2" s="27"/>
      <c r="F2" s="25" t="s">
        <v>36</v>
      </c>
      <c r="G2" s="26"/>
      <c r="H2" s="26"/>
      <c r="I2" s="26"/>
      <c r="J2" s="11"/>
    </row>
    <row r="3" spans="1:10" ht="24" customHeight="1" x14ac:dyDescent="0.3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22.95" customHeight="1" x14ac:dyDescent="0.3">
      <c r="A4" s="11"/>
      <c r="B4" s="2" t="s">
        <v>1</v>
      </c>
      <c r="C4" s="2" t="s">
        <v>0</v>
      </c>
      <c r="D4" s="3" t="s">
        <v>7</v>
      </c>
      <c r="E4" s="9"/>
      <c r="F4" s="15" t="s">
        <v>2</v>
      </c>
      <c r="G4" s="15"/>
      <c r="H4" s="2" t="s">
        <v>0</v>
      </c>
      <c r="I4" s="3" t="s">
        <v>7</v>
      </c>
      <c r="J4" s="11"/>
    </row>
    <row r="5" spans="1:10" x14ac:dyDescent="0.3">
      <c r="A5" s="10"/>
      <c r="B5" s="4" t="s">
        <v>3</v>
      </c>
      <c r="C5" s="5">
        <v>25000</v>
      </c>
      <c r="D5" s="6">
        <f>IF(ISBLANK(C5), "", C5/$C$10)</f>
        <v>0.55555555555555558</v>
      </c>
      <c r="E5" s="10"/>
      <c r="F5" s="13" t="s">
        <v>17</v>
      </c>
      <c r="G5" s="13"/>
      <c r="H5" s="5">
        <v>16500</v>
      </c>
      <c r="I5" s="6">
        <f>IF(ISBLANK(H5), "", H5/$H$10)</f>
        <v>0.82499999999999996</v>
      </c>
      <c r="J5" s="10"/>
    </row>
    <row r="6" spans="1:10" x14ac:dyDescent="0.3">
      <c r="A6" s="10"/>
      <c r="B6" s="4" t="s">
        <v>4</v>
      </c>
      <c r="C6" s="5">
        <v>15000</v>
      </c>
      <c r="D6" s="6">
        <f t="shared" ref="D6:D9" si="0">IF(ISBLANK(C6), "", C6/$C$10)</f>
        <v>0.33333333333333331</v>
      </c>
      <c r="E6" s="10"/>
      <c r="F6" s="13" t="s">
        <v>18</v>
      </c>
      <c r="G6" s="13"/>
      <c r="H6" s="5">
        <v>3500</v>
      </c>
      <c r="I6" s="6">
        <f t="shared" ref="I6:I9" si="1">IF(ISBLANK(H6), "", H6/$H$10)</f>
        <v>0.17499999999999999</v>
      </c>
      <c r="J6" s="10"/>
    </row>
    <row r="7" spans="1:10" x14ac:dyDescent="0.3">
      <c r="A7" s="10"/>
      <c r="B7" s="4" t="s">
        <v>5</v>
      </c>
      <c r="C7" s="5">
        <v>5000</v>
      </c>
      <c r="D7" s="6">
        <f t="shared" si="0"/>
        <v>0.1111111111111111</v>
      </c>
      <c r="E7" s="10"/>
      <c r="F7" s="13"/>
      <c r="G7" s="13"/>
      <c r="H7" s="5"/>
      <c r="I7" s="6" t="str">
        <f t="shared" si="1"/>
        <v/>
      </c>
      <c r="J7" s="10"/>
    </row>
    <row r="8" spans="1:10" x14ac:dyDescent="0.3">
      <c r="A8" s="10"/>
      <c r="B8" s="4"/>
      <c r="C8" s="5"/>
      <c r="D8" s="6" t="str">
        <f t="shared" si="0"/>
        <v/>
      </c>
      <c r="E8" s="10"/>
      <c r="F8" s="13"/>
      <c r="G8" s="13"/>
      <c r="H8" s="5"/>
      <c r="I8" s="6" t="str">
        <f t="shared" si="1"/>
        <v/>
      </c>
      <c r="J8" s="10"/>
    </row>
    <row r="9" spans="1:10" x14ac:dyDescent="0.3">
      <c r="A9" s="10"/>
      <c r="B9" s="4"/>
      <c r="C9" s="5"/>
      <c r="D9" s="6" t="str">
        <f t="shared" si="0"/>
        <v/>
      </c>
      <c r="E9" s="10"/>
      <c r="F9" s="13"/>
      <c r="G9" s="13"/>
      <c r="H9" s="5"/>
      <c r="I9" s="6" t="str">
        <f t="shared" si="1"/>
        <v/>
      </c>
      <c r="J9" s="10"/>
    </row>
    <row r="10" spans="1:10" x14ac:dyDescent="0.3">
      <c r="A10" s="10"/>
      <c r="B10" s="12" t="s">
        <v>6</v>
      </c>
      <c r="C10" s="7">
        <f>SUM(C5:C7)</f>
        <v>45000</v>
      </c>
      <c r="D10" s="8">
        <f>SUM(D5:D9)</f>
        <v>1</v>
      </c>
      <c r="E10" s="10"/>
      <c r="F10" s="23" t="s">
        <v>6</v>
      </c>
      <c r="G10" s="23"/>
      <c r="H10" s="7">
        <f>SUM(H5:H7)</f>
        <v>20000</v>
      </c>
      <c r="I10" s="8">
        <f>SUM(I5:I9)</f>
        <v>1</v>
      </c>
      <c r="J10" s="10"/>
    </row>
    <row r="11" spans="1:10" ht="30" customHeight="1" x14ac:dyDescent="0.3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22.95" customHeight="1" x14ac:dyDescent="0.3">
      <c r="A12" s="11"/>
      <c r="B12" s="2" t="s">
        <v>8</v>
      </c>
      <c r="C12" s="2" t="s">
        <v>0</v>
      </c>
      <c r="D12" s="3" t="s">
        <v>7</v>
      </c>
      <c r="E12" s="9"/>
      <c r="F12" s="15" t="s">
        <v>9</v>
      </c>
      <c r="G12" s="15"/>
      <c r="H12" s="2" t="s">
        <v>0</v>
      </c>
      <c r="I12" s="3" t="s">
        <v>7</v>
      </c>
      <c r="J12" s="11"/>
    </row>
    <row r="13" spans="1:10" x14ac:dyDescent="0.3">
      <c r="A13" s="10"/>
      <c r="B13" s="4" t="s">
        <v>15</v>
      </c>
      <c r="C13" s="5">
        <v>125000</v>
      </c>
      <c r="D13" s="6">
        <f>IF(ISBLANK(C13), "", C13/$C$18)</f>
        <v>0.83333333333333337</v>
      </c>
      <c r="E13" s="10"/>
      <c r="F13" s="13" t="s">
        <v>13</v>
      </c>
      <c r="G13" s="13"/>
      <c r="H13" s="5">
        <v>10000</v>
      </c>
      <c r="I13" s="6">
        <f>IF(ISBLANK(H13), "", H13/$C$18)</f>
        <v>6.6666666666666666E-2</v>
      </c>
      <c r="J13" s="10"/>
    </row>
    <row r="14" spans="1:10" x14ac:dyDescent="0.3">
      <c r="A14" s="10"/>
      <c r="B14" s="4" t="s">
        <v>16</v>
      </c>
      <c r="C14" s="5">
        <v>25000</v>
      </c>
      <c r="D14" s="6">
        <f t="shared" ref="D14:D17" si="2">IF(ISBLANK(C14), "", C14/$C$18)</f>
        <v>0.16666666666666666</v>
      </c>
      <c r="E14" s="10"/>
      <c r="F14" s="13" t="s">
        <v>14</v>
      </c>
      <c r="G14" s="13"/>
      <c r="H14" s="5">
        <v>20000</v>
      </c>
      <c r="I14" s="6">
        <f t="shared" ref="I14:I17" si="3">IF(ISBLANK(H14), "", H14/$C$18)</f>
        <v>0.13333333333333333</v>
      </c>
      <c r="J14" s="10"/>
    </row>
    <row r="15" spans="1:10" x14ac:dyDescent="0.3">
      <c r="A15" s="10"/>
      <c r="B15" s="4"/>
      <c r="C15" s="5"/>
      <c r="D15" s="6" t="str">
        <f t="shared" si="2"/>
        <v/>
      </c>
      <c r="E15" s="10"/>
      <c r="F15" s="13"/>
      <c r="G15" s="13"/>
      <c r="H15" s="5"/>
      <c r="I15" s="6" t="str">
        <f t="shared" si="3"/>
        <v/>
      </c>
      <c r="J15" s="10"/>
    </row>
    <row r="16" spans="1:10" x14ac:dyDescent="0.3">
      <c r="A16" s="10"/>
      <c r="B16" s="4"/>
      <c r="C16" s="5"/>
      <c r="D16" s="6" t="str">
        <f t="shared" si="2"/>
        <v/>
      </c>
      <c r="E16" s="10"/>
      <c r="F16" s="13"/>
      <c r="G16" s="13"/>
      <c r="H16" s="5"/>
      <c r="I16" s="6" t="str">
        <f t="shared" si="3"/>
        <v/>
      </c>
      <c r="J16" s="10"/>
    </row>
    <row r="17" spans="1:10" x14ac:dyDescent="0.3">
      <c r="A17" s="10"/>
      <c r="B17" s="4"/>
      <c r="C17" s="5"/>
      <c r="D17" s="6" t="str">
        <f t="shared" si="2"/>
        <v/>
      </c>
      <c r="E17" s="10"/>
      <c r="F17" s="13"/>
      <c r="G17" s="13"/>
      <c r="H17" s="5"/>
      <c r="I17" s="6" t="str">
        <f t="shared" si="3"/>
        <v/>
      </c>
      <c r="J17" s="10"/>
    </row>
    <row r="18" spans="1:10" x14ac:dyDescent="0.3">
      <c r="A18" s="10"/>
      <c r="B18" s="12" t="s">
        <v>6</v>
      </c>
      <c r="C18" s="7">
        <f>SUM(C13:C15)</f>
        <v>150000</v>
      </c>
      <c r="D18" s="8">
        <f>SUM(D13:D17)</f>
        <v>1</v>
      </c>
      <c r="E18" s="10"/>
      <c r="F18" s="23" t="s">
        <v>6</v>
      </c>
      <c r="G18" s="23"/>
      <c r="H18" s="7">
        <f>SUM(H13:H15)</f>
        <v>30000</v>
      </c>
      <c r="I18" s="8">
        <f>SUM(I13:I17)</f>
        <v>0.2</v>
      </c>
      <c r="J18" s="10"/>
    </row>
    <row r="19" spans="1:10" ht="30" customHeight="1" x14ac:dyDescent="0.3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22.95" customHeight="1" x14ac:dyDescent="0.3">
      <c r="A20" s="11"/>
      <c r="B20" s="2" t="s">
        <v>10</v>
      </c>
      <c r="C20" s="2" t="s">
        <v>0</v>
      </c>
      <c r="D20" s="3" t="s">
        <v>7</v>
      </c>
      <c r="E20" s="9"/>
      <c r="F20" s="15" t="s">
        <v>11</v>
      </c>
      <c r="G20" s="15"/>
      <c r="H20" s="2" t="s">
        <v>0</v>
      </c>
      <c r="I20" s="3" t="s">
        <v>7</v>
      </c>
      <c r="J20" s="11"/>
    </row>
    <row r="21" spans="1:10" x14ac:dyDescent="0.3">
      <c r="A21" s="10"/>
      <c r="B21" s="4" t="s">
        <v>12</v>
      </c>
      <c r="C21" s="5">
        <v>245000</v>
      </c>
      <c r="D21" s="6">
        <f>IF(ISBLANK(C21), "", C21/$C$26)</f>
        <v>1</v>
      </c>
      <c r="E21" s="10"/>
      <c r="F21" s="13" t="s">
        <v>19</v>
      </c>
      <c r="G21" s="13"/>
      <c r="H21" s="5">
        <v>1000</v>
      </c>
      <c r="I21" s="6">
        <f>IF(ISBLANK(H21), "", H21/$H$26)</f>
        <v>0.1</v>
      </c>
      <c r="J21" s="10"/>
    </row>
    <row r="22" spans="1:10" x14ac:dyDescent="0.3">
      <c r="A22" s="10"/>
      <c r="B22" s="4"/>
      <c r="C22" s="5"/>
      <c r="D22" s="6" t="str">
        <f t="shared" ref="D22:D25" si="4">IF(ISBLANK(C22), "", C22/$C$26)</f>
        <v/>
      </c>
      <c r="E22" s="10"/>
      <c r="F22" s="13" t="s">
        <v>20</v>
      </c>
      <c r="G22" s="13"/>
      <c r="H22" s="5">
        <v>9000</v>
      </c>
      <c r="I22" s="6">
        <f t="shared" ref="I22:I25" si="5">IF(ISBLANK(H22), "", H22/$H$26)</f>
        <v>0.9</v>
      </c>
      <c r="J22" s="10"/>
    </row>
    <row r="23" spans="1:10" x14ac:dyDescent="0.3">
      <c r="A23" s="10"/>
      <c r="B23" s="4"/>
      <c r="C23" s="5"/>
      <c r="D23" s="6" t="str">
        <f t="shared" si="4"/>
        <v/>
      </c>
      <c r="E23" s="10"/>
      <c r="F23" s="13"/>
      <c r="G23" s="13"/>
      <c r="H23" s="5"/>
      <c r="I23" s="6" t="str">
        <f t="shared" si="5"/>
        <v/>
      </c>
      <c r="J23" s="10"/>
    </row>
    <row r="24" spans="1:10" x14ac:dyDescent="0.3">
      <c r="A24" s="10"/>
      <c r="B24" s="4"/>
      <c r="C24" s="5"/>
      <c r="D24" s="6" t="str">
        <f t="shared" si="4"/>
        <v/>
      </c>
      <c r="E24" s="10"/>
      <c r="F24" s="13"/>
      <c r="G24" s="13"/>
      <c r="H24" s="5"/>
      <c r="I24" s="6" t="str">
        <f t="shared" si="5"/>
        <v/>
      </c>
      <c r="J24" s="10"/>
    </row>
    <row r="25" spans="1:10" x14ac:dyDescent="0.3">
      <c r="A25" s="10"/>
      <c r="B25" s="4"/>
      <c r="C25" s="5"/>
      <c r="D25" s="6" t="str">
        <f t="shared" si="4"/>
        <v/>
      </c>
      <c r="E25" s="10"/>
      <c r="F25" s="13"/>
      <c r="G25" s="13"/>
      <c r="H25" s="5"/>
      <c r="I25" s="6" t="str">
        <f t="shared" si="5"/>
        <v/>
      </c>
      <c r="J25" s="10"/>
    </row>
    <row r="26" spans="1:10" x14ac:dyDescent="0.3">
      <c r="A26" s="10"/>
      <c r="B26" s="12" t="s">
        <v>6</v>
      </c>
      <c r="C26" s="7">
        <f>SUM(C21:C23)</f>
        <v>245000</v>
      </c>
      <c r="D26" s="8">
        <f>SUM(D21:D25)</f>
        <v>1</v>
      </c>
      <c r="E26" s="10"/>
      <c r="F26" s="23" t="s">
        <v>6</v>
      </c>
      <c r="G26" s="23"/>
      <c r="H26" s="7">
        <f>SUM(H21:H23)</f>
        <v>10000</v>
      </c>
      <c r="I26" s="8">
        <f>SUM(I21:I25)</f>
        <v>1</v>
      </c>
      <c r="J26" s="10"/>
    </row>
    <row r="27" spans="1:10" ht="30" customHeight="1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20.399999999999999" x14ac:dyDescent="0.3">
      <c r="A28" s="11"/>
      <c r="B28" s="2" t="s">
        <v>33</v>
      </c>
      <c r="C28" s="3" t="s">
        <v>27</v>
      </c>
      <c r="D28" s="3" t="s">
        <v>28</v>
      </c>
      <c r="E28" s="14" t="s">
        <v>29</v>
      </c>
      <c r="F28" s="15"/>
      <c r="G28" s="2" t="s">
        <v>30</v>
      </c>
      <c r="H28" s="2" t="s">
        <v>31</v>
      </c>
      <c r="I28" s="3" t="s">
        <v>32</v>
      </c>
      <c r="J28" s="11"/>
    </row>
    <row r="29" spans="1:10" x14ac:dyDescent="0.3">
      <c r="A29" s="11"/>
      <c r="B29" s="16" t="s">
        <v>21</v>
      </c>
      <c r="C29" s="17">
        <f>C10</f>
        <v>45000</v>
      </c>
      <c r="D29" s="19">
        <f>C29/$C$35</f>
        <v>0.09</v>
      </c>
      <c r="E29" s="21">
        <v>0.08</v>
      </c>
      <c r="F29" s="21"/>
      <c r="G29" s="17">
        <f>E29*$C$35</f>
        <v>40000</v>
      </c>
      <c r="H29" s="22">
        <f>G29-C29</f>
        <v>-5000</v>
      </c>
      <c r="I29" s="19">
        <f>E29-D29</f>
        <v>-9.999999999999995E-3</v>
      </c>
      <c r="J29" s="11"/>
    </row>
    <row r="30" spans="1:10" x14ac:dyDescent="0.3">
      <c r="A30" s="11"/>
      <c r="B30" s="16" t="s">
        <v>22</v>
      </c>
      <c r="C30" s="17">
        <f>H10</f>
        <v>20000</v>
      </c>
      <c r="D30" s="19">
        <f t="shared" ref="D30:D34" si="6">C30/$C$35</f>
        <v>0.04</v>
      </c>
      <c r="E30" s="21">
        <v>0.06</v>
      </c>
      <c r="F30" s="21"/>
      <c r="G30" s="17">
        <f t="shared" ref="G30:G34" si="7">E30*$C$35</f>
        <v>30000</v>
      </c>
      <c r="H30" s="22">
        <f t="shared" ref="H30:H34" si="8">G30-C30</f>
        <v>10000</v>
      </c>
      <c r="I30" s="19">
        <f t="shared" ref="I30:I34" si="9">E30-D30</f>
        <v>1.9999999999999997E-2</v>
      </c>
      <c r="J30" s="11"/>
    </row>
    <row r="31" spans="1:10" x14ac:dyDescent="0.3">
      <c r="A31" s="11"/>
      <c r="B31" s="16" t="s">
        <v>23</v>
      </c>
      <c r="C31" s="17">
        <f>C18</f>
        <v>150000</v>
      </c>
      <c r="D31" s="19">
        <f t="shared" si="6"/>
        <v>0.3</v>
      </c>
      <c r="E31" s="21">
        <v>0.35</v>
      </c>
      <c r="F31" s="21"/>
      <c r="G31" s="17">
        <f t="shared" si="7"/>
        <v>175000</v>
      </c>
      <c r="H31" s="22">
        <f t="shared" si="8"/>
        <v>25000</v>
      </c>
      <c r="I31" s="19">
        <f t="shared" si="9"/>
        <v>4.9999999999999989E-2</v>
      </c>
      <c r="J31" s="11"/>
    </row>
    <row r="32" spans="1:10" x14ac:dyDescent="0.3">
      <c r="A32" s="11"/>
      <c r="B32" s="16" t="s">
        <v>24</v>
      </c>
      <c r="C32" s="17">
        <f>H18</f>
        <v>30000</v>
      </c>
      <c r="D32" s="19">
        <f t="shared" si="6"/>
        <v>0.06</v>
      </c>
      <c r="E32" s="21">
        <v>0.08</v>
      </c>
      <c r="F32" s="21"/>
      <c r="G32" s="17">
        <f t="shared" si="7"/>
        <v>40000</v>
      </c>
      <c r="H32" s="22">
        <f t="shared" si="8"/>
        <v>10000</v>
      </c>
      <c r="I32" s="19">
        <f t="shared" si="9"/>
        <v>2.0000000000000004E-2</v>
      </c>
      <c r="J32" s="11"/>
    </row>
    <row r="33" spans="1:10" x14ac:dyDescent="0.3">
      <c r="A33" s="11"/>
      <c r="B33" s="16" t="s">
        <v>25</v>
      </c>
      <c r="C33" s="17">
        <f>C26</f>
        <v>245000</v>
      </c>
      <c r="D33" s="19">
        <f t="shared" si="6"/>
        <v>0.49</v>
      </c>
      <c r="E33" s="21">
        <v>0.4</v>
      </c>
      <c r="F33" s="21"/>
      <c r="G33" s="17">
        <f t="shared" si="7"/>
        <v>200000</v>
      </c>
      <c r="H33" s="22">
        <f t="shared" si="8"/>
        <v>-45000</v>
      </c>
      <c r="I33" s="19">
        <f t="shared" si="9"/>
        <v>-8.9999999999999969E-2</v>
      </c>
      <c r="J33" s="11"/>
    </row>
    <row r="34" spans="1:10" x14ac:dyDescent="0.3">
      <c r="A34" s="11"/>
      <c r="B34" s="16" t="s">
        <v>26</v>
      </c>
      <c r="C34" s="17">
        <f>H26</f>
        <v>10000</v>
      </c>
      <c r="D34" s="19">
        <f t="shared" si="6"/>
        <v>0.02</v>
      </c>
      <c r="E34" s="21">
        <v>0.03</v>
      </c>
      <c r="F34" s="21"/>
      <c r="G34" s="17">
        <f t="shared" si="7"/>
        <v>15000</v>
      </c>
      <c r="H34" s="22">
        <f t="shared" si="8"/>
        <v>5000</v>
      </c>
      <c r="I34" s="19">
        <f t="shared" si="9"/>
        <v>9.9999999999999985E-3</v>
      </c>
      <c r="J34" s="11"/>
    </row>
    <row r="35" spans="1:10" x14ac:dyDescent="0.3">
      <c r="A35" s="11"/>
      <c r="B35" s="12" t="s">
        <v>34</v>
      </c>
      <c r="C35" s="7">
        <f>SUM(C29:C34)</f>
        <v>500000</v>
      </c>
      <c r="D35" s="8">
        <f>SUM(D29:D34)</f>
        <v>1</v>
      </c>
      <c r="E35" s="20">
        <f>SUM(E29:F34)</f>
        <v>1</v>
      </c>
      <c r="F35" s="20"/>
      <c r="G35" s="7">
        <f>SUM(G29:G34)</f>
        <v>500000</v>
      </c>
      <c r="H35" s="7"/>
      <c r="I35" s="18"/>
      <c r="J35" s="11"/>
    </row>
    <row r="36" spans="1:10" ht="30" customHeight="1" x14ac:dyDescent="0.3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38.4" customHeight="1" x14ac:dyDescent="0.3">
      <c r="A37" s="11"/>
      <c r="B37" s="24" t="s">
        <v>35</v>
      </c>
      <c r="C37" s="24"/>
      <c r="D37" s="24"/>
      <c r="E37" s="24"/>
      <c r="F37" s="24"/>
      <c r="G37" s="24"/>
      <c r="H37" s="24"/>
      <c r="I37" s="24"/>
      <c r="J37" s="11"/>
    </row>
    <row r="38" spans="1:10" x14ac:dyDescent="0.3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7.8" customHeight="1" x14ac:dyDescent="0.3">
      <c r="A39" s="11"/>
      <c r="B39" s="11"/>
      <c r="C39" s="11"/>
      <c r="D39" s="11"/>
      <c r="E39" s="11"/>
      <c r="F39" s="11"/>
      <c r="G39" s="11"/>
      <c r="H39" s="11"/>
      <c r="I39" s="11"/>
      <c r="J39" s="11"/>
    </row>
  </sheetData>
  <mergeCells count="32">
    <mergeCell ref="B37:I37"/>
    <mergeCell ref="F2:I2"/>
    <mergeCell ref="B2:E2"/>
    <mergeCell ref="E31:F31"/>
    <mergeCell ref="E32:F32"/>
    <mergeCell ref="E33:F33"/>
    <mergeCell ref="E34:F34"/>
    <mergeCell ref="E35:F35"/>
    <mergeCell ref="F4:G4"/>
    <mergeCell ref="F12:G12"/>
    <mergeCell ref="F20:G20"/>
    <mergeCell ref="F26:G26"/>
    <mergeCell ref="F18:G18"/>
    <mergeCell ref="F23:G23"/>
    <mergeCell ref="F24:G24"/>
    <mergeCell ref="F25:G25"/>
    <mergeCell ref="E28:F28"/>
    <mergeCell ref="E29:F29"/>
    <mergeCell ref="E30:F30"/>
    <mergeCell ref="F14:G14"/>
    <mergeCell ref="F15:G15"/>
    <mergeCell ref="F16:G16"/>
    <mergeCell ref="F17:G17"/>
    <mergeCell ref="F21:G21"/>
    <mergeCell ref="F22:G22"/>
    <mergeCell ref="F5:G5"/>
    <mergeCell ref="F6:G6"/>
    <mergeCell ref="F7:G7"/>
    <mergeCell ref="F8:G8"/>
    <mergeCell ref="F9:G9"/>
    <mergeCell ref="F13:G13"/>
    <mergeCell ref="F10:G10"/>
  </mergeCells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"/>
  <sheetViews>
    <sheetView workbookViewId="0">
      <selection activeCell="C33" sqref="C33"/>
    </sheetView>
  </sheetViews>
  <sheetFormatPr defaultRowHeight="13.2" x14ac:dyDescent="0.25"/>
  <cols>
    <col min="1" max="16384" width="8.88671875" style="29"/>
  </cols>
  <sheetData>
    <row r="6" spans="2:2" x14ac:dyDescent="0.25">
      <c r="B6" s="28" t="s">
        <v>37</v>
      </c>
    </row>
  </sheetData>
  <hyperlinks>
    <hyperlink ref="B6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Asset Allocation Spreadsheet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2021-03-24T23:14:21Z</cp:lastPrinted>
  <dcterms:created xsi:type="dcterms:W3CDTF">2021-03-24T22:01:43Z</dcterms:created>
  <dcterms:modified xsi:type="dcterms:W3CDTF">2021-03-24T23:16:26Z</dcterms:modified>
</cp:coreProperties>
</file>