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15330" windowHeight="4500" activeTab="0"/>
  </bookViews>
  <sheets>
    <sheet name="Commission Tracker" sheetId="1" r:id="rId1"/>
    <sheet name="Commission Earned vs. Paid YTD" sheetId="2" r:id="rId2"/>
  </sheets>
  <definedNames>
    <definedName name="BrandNamePrice">'Commission Tracker'!#REF!</definedName>
    <definedName name="CurrentAge">'Commission Tracker'!#REF!</definedName>
    <definedName name="GenericBrandPrice">'Commission Tracker'!#REF!</definedName>
    <definedName name="InvestmentRate">'Commission Tracker'!#REF!</definedName>
    <definedName name="LifeExpectancy">'Commission Tracker'!#REF!</definedName>
    <definedName name="MonthlyRetirementIncome">'Commission Tracker'!#REF!</definedName>
    <definedName name="_xlnm.Print_Area" localSheetId="0">'Commission Tracker'!$A$1:$N$35</definedName>
    <definedName name="PurchasesPerMonth">'Commission Tracker'!#REF!</definedName>
    <definedName name="RetirementAge">'Commission Tracker'!#REF!</definedName>
    <definedName name="SvgsByRetirement">'Commission Tracker'!#REF!</definedName>
    <definedName name="SvgsforLife">'Commission Tracker'!#REF!</definedName>
    <definedName name="SvgsPerDay">'Commission Tracker'!#REF!</definedName>
    <definedName name="SvgsPerMonth">'Commission Tracker'!#REF!</definedName>
    <definedName name="SvgsPerYear">'Commission Tracker'!#REF!</definedName>
    <definedName name="TotalInvestmentValue">'Commission Tracker'!#REF!</definedName>
    <definedName name="ValueAtRetirement">'Commission Tracker'!#REF!</definedName>
  </definedNames>
  <calcPr fullCalcOnLoad="1"/>
</workbook>
</file>

<file path=xl/sharedStrings.xml><?xml version="1.0" encoding="utf-8"?>
<sst xmlns="http://schemas.openxmlformats.org/spreadsheetml/2006/main" count="41" uniqueCount="29">
  <si>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</si>
  <si>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</si>
  <si>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</si>
  <si>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</si>
  <si>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</si>
  <si>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</si>
  <si>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</si>
  <si>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</si>
  <si>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</si>
  <si>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</si>
  <si>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</si>
  <si>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</si>
  <si>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Advances</t>
  </si>
  <si>
    <t>Actual sales</t>
  </si>
  <si>
    <t>Anticipated commission</t>
  </si>
  <si>
    <t>Commission Tracker</t>
  </si>
  <si>
    <t>Commission earned</t>
  </si>
  <si>
    <t>Commission received</t>
  </si>
  <si>
    <t>Holdbacks</t>
  </si>
  <si>
    <t>White cells with text are fields you can edit.</t>
  </si>
  <si>
    <t>[Company name]</t>
  </si>
  <si>
    <t>[Date]</t>
  </si>
  <si>
    <t>Gray cells contain formulas that should not be changed.</t>
  </si>
  <si>
    <t xml:space="preserve">Model key:                                                                                                                                                                                                                                             </t>
  </si>
  <si>
    <t>Annual sales target</t>
  </si>
  <si>
    <t>Commission payout %</t>
  </si>
  <si>
    <t>Expected sales</t>
  </si>
  <si>
    <t>Commission earned YTD</t>
  </si>
  <si>
    <t>Commission received YTD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</si>
</sst>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$&quot;#,##0.0_);[Red]\(&quot;$&quot;#,##0.0\)"/>
    <numFmt numFmtId="172" formatCode="&quot;$&quot;#,##0.000_);[Red]\(&quot;$&quot;#,##0.000\)"/>
    <numFmt numFmtId="173" formatCode="&quot;$&quot;#,##0.0000_);[Red]\(&quot;$&quot;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&quot;$&quot;* #,##0_);_(&quot;$&quot;* \(#,##0\);_(&quot;$&quot;* &quot;–&quot;??_);_(@_)"/>
    <numFmt numFmtId="181" formatCode="_(* #,##0_);_(* \(#,##0\);_(* &quot;–&quot;??_);_(@_)"/>
    <numFmt numFmtId="182" formatCode="&quot;$&quot;#,##0.00"/>
    <numFmt numFmtId="183" formatCode="&quot;$&quot;#,##0"/>
    <numFmt numFmtId="184" formatCode="\$#,##0_);[Red]\(\$#,##0\)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6"/>
      <color indexed="56"/>
      <name val="Arial"/>
      <family val="2"/>
    </font>
    <font>
      <b/>
      <sz val="12"/>
      <name val="Arial"/>
      <family val="2"/>
    </font>
    <font>
      <b/>
      <sz val="11"/>
      <color indexed="23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Georgia"/>
      <family val="2"/>
    </font>
    <font>
      <b/>
      <sz val="13"/>
      <color indexed="62"/>
      <name val="Georgia"/>
      <family val="2"/>
    </font>
    <font>
      <b/>
      <sz val="11"/>
      <color indexed="62"/>
      <name val="Georgia"/>
      <family val="2"/>
    </font>
    <font>
      <sz val="11"/>
      <color indexed="17"/>
      <name val="Georgia"/>
      <family val="2"/>
    </font>
    <font>
      <sz val="11"/>
      <color indexed="20"/>
      <name val="Georgia"/>
      <family val="2"/>
    </font>
    <font>
      <sz val="11"/>
      <color indexed="60"/>
      <name val="Georgia"/>
      <family val="2"/>
    </font>
    <font>
      <sz val="11"/>
      <color indexed="62"/>
      <name val="Georgia"/>
      <family val="2"/>
    </font>
    <font>
      <b/>
      <sz val="11"/>
      <color indexed="63"/>
      <name val="Georgia"/>
      <family val="2"/>
    </font>
    <font>
      <b/>
      <sz val="11"/>
      <color indexed="52"/>
      <name val="Georgia"/>
      <family val="2"/>
    </font>
    <font>
      <sz val="11"/>
      <color indexed="52"/>
      <name val="Georgia"/>
      <family val="2"/>
    </font>
    <font>
      <b/>
      <sz val="11"/>
      <color indexed="9"/>
      <name val="Georgia"/>
      <family val="2"/>
    </font>
    <font>
      <sz val="11"/>
      <color indexed="10"/>
      <name val="Georgia"/>
      <family val="2"/>
    </font>
    <font>
      <i/>
      <sz val="11"/>
      <color indexed="23"/>
      <name val="Georgia"/>
      <family val="2"/>
    </font>
    <font>
      <b/>
      <sz val="11"/>
      <color indexed="8"/>
      <name val="Georgia"/>
      <family val="2"/>
    </font>
    <font>
      <sz val="11"/>
      <color indexed="9"/>
      <name val="Georgia"/>
      <family val="2"/>
    </font>
    <font>
      <sz val="11"/>
      <color indexed="8"/>
      <name val="Georgia"/>
      <family val="2"/>
    </font>
    <font>
      <sz val="10"/>
      <color indexed="8"/>
      <name val="Arial"/>
      <family val="0"/>
    </font>
    <font>
      <b/>
      <sz val="26"/>
      <color indexed="56"/>
      <name val="Arial"/>
      <family val="0"/>
    </font>
    <font>
      <sz val="11"/>
      <color theme="1"/>
      <name val="Georgia"/>
      <family val="2"/>
    </font>
    <font>
      <sz val="11"/>
      <color theme="0"/>
      <name val="Georgia"/>
      <family val="2"/>
    </font>
    <font>
      <sz val="11"/>
      <color rgb="FF9C0006"/>
      <name val="Georgia"/>
      <family val="2"/>
    </font>
    <font>
      <b/>
      <sz val="11"/>
      <color rgb="FFFA7D00"/>
      <name val="Georgia"/>
      <family val="2"/>
    </font>
    <font>
      <b/>
      <sz val="11"/>
      <color theme="0"/>
      <name val="Georgia"/>
      <family val="2"/>
    </font>
    <font>
      <i/>
      <sz val="11"/>
      <color rgb="FF7F7F7F"/>
      <name val="Georgia"/>
      <family val="2"/>
    </font>
    <font>
      <sz val="11"/>
      <color rgb="FF0061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11"/>
      <color rgb="FF3F3F76"/>
      <name val="Georgia"/>
      <family val="2"/>
    </font>
    <font>
      <sz val="11"/>
      <color rgb="FFFA7D00"/>
      <name val="Georgia"/>
      <family val="2"/>
    </font>
    <font>
      <sz val="11"/>
      <color rgb="FF9C6500"/>
      <name val="Georgia"/>
      <family val="2"/>
    </font>
    <font>
      <b/>
      <sz val="11"/>
      <color rgb="FF3F3F3F"/>
      <name val="Georgia"/>
      <family val="2"/>
    </font>
    <font>
      <b/>
      <sz val="18"/>
      <color theme="3"/>
      <name val="Cambria"/>
      <family val="2"/>
    </font>
    <font>
      <b/>
      <sz val="11"/>
      <color theme="1"/>
      <name val="Georgia"/>
      <family val="2"/>
    </font>
    <font>
      <sz val="11"/>
      <color rgb="FFFF0000"/>
      <name val="Georg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11" fillId="33" borderId="0" xfId="0" applyFont="1" applyFill="1" applyBorder="1" applyAlignment="1">
      <alignment/>
    </xf>
    <xf numFmtId="44" fontId="0" fillId="33" borderId="0" xfId="44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4" fontId="0" fillId="33" borderId="0" xfId="44" applyFont="1" applyFill="1" applyBorder="1" applyAlignment="1">
      <alignment/>
    </xf>
    <xf numFmtId="0" fontId="3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183" fontId="8" fillId="34" borderId="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44" fontId="0" fillId="33" borderId="10" xfId="44" applyFont="1" applyFill="1" applyBorder="1" applyAlignment="1">
      <alignment/>
    </xf>
    <xf numFmtId="183" fontId="12" fillId="34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83" fontId="14" fillId="0" borderId="11" xfId="44" applyNumberFormat="1" applyFont="1" applyBorder="1" applyAlignment="1">
      <alignment/>
    </xf>
    <xf numFmtId="3" fontId="12" fillId="34" borderId="11" xfId="44" applyNumberFormat="1" applyFont="1" applyFill="1" applyBorder="1" applyAlignment="1">
      <alignment/>
    </xf>
    <xf numFmtId="179" fontId="0" fillId="0" borderId="11" xfId="44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4" fillId="35" borderId="13" xfId="0" applyNumberFormat="1" applyFont="1" applyFill="1" applyBorder="1" applyAlignment="1" applyProtection="1">
      <alignment vertical="center"/>
      <protection locked="0"/>
    </xf>
    <xf numFmtId="0" fontId="12" fillId="34" borderId="12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" fillId="33" borderId="16" xfId="0" applyFont="1" applyFill="1" applyBorder="1" applyAlignment="1" applyProtection="1">
      <alignment vertical="center"/>
      <protection locked="0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83" fontId="14" fillId="0" borderId="12" xfId="44" applyNumberFormat="1" applyFont="1" applyBorder="1" applyAlignment="1">
      <alignment/>
    </xf>
    <xf numFmtId="183" fontId="3" fillId="34" borderId="19" xfId="44" applyNumberFormat="1" applyFont="1" applyFill="1" applyBorder="1" applyAlignment="1">
      <alignment/>
    </xf>
    <xf numFmtId="183" fontId="3" fillId="34" borderId="15" xfId="44" applyNumberFormat="1" applyFont="1" applyFill="1" applyBorder="1" applyAlignment="1">
      <alignment/>
    </xf>
    <xf numFmtId="183" fontId="14" fillId="0" borderId="20" xfId="44" applyNumberFormat="1" applyFont="1" applyBorder="1" applyAlignment="1">
      <alignment/>
    </xf>
    <xf numFmtId="183" fontId="14" fillId="0" borderId="21" xfId="44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183" fontId="12" fillId="34" borderId="19" xfId="0" applyNumberFormat="1" applyFont="1" applyFill="1" applyBorder="1" applyAlignment="1">
      <alignment/>
    </xf>
    <xf numFmtId="183" fontId="15" fillId="34" borderId="19" xfId="44" applyNumberFormat="1" applyFont="1" applyFill="1" applyBorder="1" applyAlignment="1">
      <alignment/>
    </xf>
    <xf numFmtId="179" fontId="3" fillId="0" borderId="19" xfId="44" applyNumberFormat="1" applyFont="1" applyFill="1" applyBorder="1" applyAlignment="1">
      <alignment/>
    </xf>
    <xf numFmtId="183" fontId="12" fillId="34" borderId="19" xfId="44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12" fillId="34" borderId="0" xfId="44" applyNumberFormat="1" applyFont="1" applyFill="1" applyBorder="1" applyAlignment="1">
      <alignment/>
    </xf>
    <xf numFmtId="183" fontId="12" fillId="34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4" fontId="0" fillId="0" borderId="20" xfId="44" applyFont="1" applyFill="1" applyBorder="1" applyAlignment="1">
      <alignment/>
    </xf>
    <xf numFmtId="179" fontId="0" fillId="0" borderId="20" xfId="44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44" fontId="0" fillId="0" borderId="21" xfId="44" applyFont="1" applyFill="1" applyBorder="1" applyAlignment="1">
      <alignment/>
    </xf>
    <xf numFmtId="9" fontId="8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44" fontId="4" fillId="35" borderId="0" xfId="44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4" fontId="4" fillId="35" borderId="10" xfId="44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vertical="center"/>
    </xf>
    <xf numFmtId="0" fontId="3" fillId="36" borderId="11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center" vertical="center"/>
    </xf>
    <xf numFmtId="44" fontId="4" fillId="36" borderId="0" xfId="44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 wrapText="1"/>
    </xf>
    <xf numFmtId="0" fontId="3" fillId="36" borderId="0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 vertical="center" wrapText="1"/>
    </xf>
    <xf numFmtId="183" fontId="14" fillId="36" borderId="0" xfId="44" applyNumberFormat="1" applyFont="1" applyFill="1" applyBorder="1" applyAlignment="1">
      <alignment vertical="center"/>
    </xf>
    <xf numFmtId="183" fontId="3" fillId="33" borderId="19" xfId="44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35" borderId="10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Continuous" vertical="center"/>
    </xf>
    <xf numFmtId="0" fontId="0" fillId="33" borderId="0" xfId="0" applyFont="1" applyFill="1" applyAlignment="1">
      <alignment vertical="center"/>
    </xf>
    <xf numFmtId="6" fontId="8" fillId="33" borderId="0" xfId="44" applyNumberFormat="1" applyFont="1" applyFill="1" applyBorder="1" applyAlignment="1">
      <alignment horizontal="left"/>
    </xf>
    <xf numFmtId="0" fontId="16" fillId="33" borderId="0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righ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Commission</a:t>
            </a:r>
            <a:r>
              <a:rPr lang="en-US" cap="none" sz="26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YTD</a:t>
            </a:r>
          </a:p>
        </c:rich>
      </c:tx>
      <c:layout>
        <c:manualLayout>
          <c:xMode val="factor"/>
          <c:yMode val="factor"/>
          <c:x val="0.031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95"/>
          <c:w val="0.977"/>
          <c:h val="0.8267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7475E"/>
                </a:gs>
                <a:gs pos="50000">
                  <a:srgbClr val="9999CC"/>
                </a:gs>
                <a:gs pos="100000">
                  <a:srgbClr val="4747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('Commission Tracker'!$I$33,'Commission Tracker'!$I$34)</c:f>
              <c:strCache>
                <c:ptCount val="2"/>
                <c:pt idx="0">
                  <c:v>Commission earned YTD</c:v>
                </c:pt>
                <c:pt idx="1">
                  <c:v>Commission received YTD</c:v>
                </c:pt>
              </c:strCache>
            </c:strRef>
          </c:cat>
          <c:val>
            <c:numRef>
              <c:f>('Commission Tracker'!#REF!,'Commission Tracker'!#REF!)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('Commission Tracker'!$I$33,'Commission Tracker'!$I$34)</c:f>
              <c:strCache>
                <c:ptCount val="2"/>
                <c:pt idx="0">
                  <c:v>Commission earned YTD</c:v>
                </c:pt>
                <c:pt idx="1">
                  <c:v>Commission received YTD</c:v>
                </c:pt>
              </c:strCache>
            </c:strRef>
          </c:cat>
          <c:val>
            <c:numRef>
              <c:f>('Commission Tracker'!#REF!,'Commission Tracker'!#REF!)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('Commission Tracker'!$I$33,'Commission Tracker'!$I$34)</c:f>
              <c:strCache>
                <c:ptCount val="2"/>
                <c:pt idx="0">
                  <c:v>Commission earned YTD</c:v>
                </c:pt>
                <c:pt idx="1">
                  <c:v>Commission received YTD</c:v>
                </c:pt>
              </c:strCache>
            </c:strRef>
          </c:cat>
          <c:val>
            <c:numRef>
              <c:f>('Commission Tracker'!$N$33,'Commission Tracker'!$N$34)</c:f>
              <c:numCache>
                <c:ptCount val="2"/>
                <c:pt idx="0">
                  <c:v>127115</c:v>
                </c:pt>
                <c:pt idx="1">
                  <c:v>121215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('Commission Tracker'!$I$33,'Commission Tracker'!$I$34)</c:f>
              <c:strCache>
                <c:ptCount val="2"/>
                <c:pt idx="0">
                  <c:v>Commission earned YTD</c:v>
                </c:pt>
                <c:pt idx="1">
                  <c:v>Commission received YTD</c:v>
                </c:pt>
              </c:strCache>
            </c:strRef>
          </c:cat>
          <c:val>
            <c:numRef>
              <c:f>('Commission Tracker'!#REF!,'Commission Tracker'!#REF!)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2F002F"/>
                </a:gs>
                <a:gs pos="50000">
                  <a:srgbClr val="660066"/>
                </a:gs>
                <a:gs pos="100000">
                  <a:srgbClr val="2F00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('Commission Tracker'!$I$33,'Commission Tracker'!$I$34)</c:f>
              <c:strCache>
                <c:ptCount val="2"/>
                <c:pt idx="0">
                  <c:v>Commission earned YTD</c:v>
                </c:pt>
                <c:pt idx="1">
                  <c:v>Commission received YTD</c:v>
                </c:pt>
              </c:strCache>
            </c:strRef>
          </c:cat>
          <c:val>
            <c:numRef>
              <c:f>('Commission Tracker'!#REF!,'Commission Tracker'!#REF!)</c:f>
              <c:numCache>
                <c:ptCount val="1"/>
                <c:pt idx="0">
                  <c:v>1</c:v>
                </c:pt>
              </c:numCache>
            </c:numRef>
          </c:val>
        </c:ser>
        <c:overlap val="75"/>
        <c:axId val="54619855"/>
        <c:axId val="21816648"/>
      </c:barChart>
      <c:catAx>
        <c:axId val="54619855"/>
        <c:scaling>
          <c:orientation val="minMax"/>
        </c:scaling>
        <c:axPos val="l"/>
        <c:delete val="0"/>
        <c:numFmt formatCode="\$#,##0_);[Red]\(\$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16648"/>
        <c:crosses val="autoZero"/>
        <c:auto val="1"/>
        <c:lblOffset val="100"/>
        <c:tickLblSkip val="1"/>
        <c:noMultiLvlLbl val="0"/>
      </c:catAx>
      <c:valAx>
        <c:axId val="21816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1985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indexed="31"/>
  </sheetPr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E35"/>
  <sheetViews>
    <sheetView showGridLines="0" tabSelected="1" zoomScalePageLayoutView="0" workbookViewId="0" topLeftCell="A8">
      <selection activeCell="A1" sqref="A1:IV1"/>
    </sheetView>
  </sheetViews>
  <sheetFormatPr defaultColWidth="9.140625" defaultRowHeight="12.75"/>
  <cols>
    <col min="1" max="1" width="1.7109375" style="1" customWidth="1"/>
    <col min="2" max="2" width="13.140625" style="1" customWidth="1"/>
    <col min="3" max="3" width="12.7109375" style="1" customWidth="1"/>
    <col min="4" max="4" width="12.7109375" style="2" customWidth="1"/>
    <col min="5" max="13" width="12.7109375" style="1" customWidth="1"/>
    <col min="14" max="14" width="14.57421875" style="1" customWidth="1"/>
    <col min="15" max="15" width="11.140625" style="1" customWidth="1"/>
    <col min="16" max="16384" width="9.140625" style="1" customWidth="1"/>
  </cols>
  <sheetData>
    <row r="1" spans="1:14" ht="20.25" customHeight="1">
      <c r="A1" s="18"/>
      <c r="B1" s="19" t="s">
        <v>20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"/>
    </row>
    <row r="2" spans="1:31" s="7" customFormat="1" ht="15.75" customHeight="1">
      <c r="A2" s="6"/>
      <c r="B2" s="20" t="s">
        <v>15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8"/>
      <c r="O2" s="6"/>
      <c r="P2" s="6"/>
      <c r="Q2" s="32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7" customFormat="1" ht="15" customHeight="1">
      <c r="A3" s="21"/>
      <c r="B3" s="9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7" customFormat="1" ht="15" customHeight="1" thickBot="1">
      <c r="A4" s="2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85" customFormat="1" ht="15" customHeight="1">
      <c r="A5" s="79"/>
      <c r="B5" s="33" t="s">
        <v>23</v>
      </c>
      <c r="C5" s="80"/>
      <c r="D5" s="80"/>
      <c r="E5" s="80"/>
      <c r="F5" s="81"/>
      <c r="G5" s="82"/>
      <c r="H5" s="82"/>
      <c r="I5" s="83"/>
      <c r="J5" s="83"/>
      <c r="K5" s="83"/>
      <c r="L5" s="83"/>
      <c r="M5" s="83"/>
      <c r="N5" s="84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7" customFormat="1" ht="12.75" customHeight="1" thickBot="1">
      <c r="A6" s="21"/>
      <c r="B6" s="38" t="s">
        <v>19</v>
      </c>
      <c r="C6" s="39"/>
      <c r="D6" s="39"/>
      <c r="E6" s="39"/>
      <c r="F6" s="40"/>
      <c r="G6" s="35"/>
      <c r="H6" s="35"/>
      <c r="I6" s="9"/>
      <c r="J6" s="9"/>
      <c r="K6" s="9"/>
      <c r="L6" s="9"/>
      <c r="M6" s="9"/>
      <c r="N6" s="8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7" customFormat="1" ht="12.75" customHeight="1" thickBot="1">
      <c r="A7" s="21"/>
      <c r="B7" s="34" t="s">
        <v>22</v>
      </c>
      <c r="C7" s="36"/>
      <c r="D7" s="36"/>
      <c r="E7" s="36"/>
      <c r="F7" s="37"/>
      <c r="G7" s="35"/>
      <c r="H7" s="3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7" customFormat="1" ht="25.5" customHeight="1">
      <c r="A8" s="16"/>
      <c r="B8" s="87" t="s">
        <v>24</v>
      </c>
      <c r="C8" s="87"/>
      <c r="D8" s="86">
        <v>2000000</v>
      </c>
      <c r="E8" s="86"/>
      <c r="F8" s="12"/>
      <c r="G8" s="12"/>
      <c r="H8" s="1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2:31" ht="15.75" customHeight="1">
      <c r="B9" s="87" t="s">
        <v>25</v>
      </c>
      <c r="C9" s="87"/>
      <c r="D9" s="59">
        <v>0.1</v>
      </c>
      <c r="E9" s="14"/>
      <c r="F9" s="6"/>
      <c r="G9" s="6"/>
      <c r="H9" s="6"/>
      <c r="I9" s="3"/>
      <c r="J9" s="3"/>
      <c r="K9" s="3"/>
      <c r="L9" s="3"/>
      <c r="M9" s="3"/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" customHeight="1" thickBot="1">
      <c r="A10" s="17"/>
      <c r="B10" s="46"/>
      <c r="C10" s="46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5" customFormat="1" ht="15.75" customHeight="1">
      <c r="A11" s="60"/>
      <c r="B11" s="65" t="s">
        <v>0</v>
      </c>
      <c r="C11" s="66" t="s">
        <v>1</v>
      </c>
      <c r="D11" s="67" t="s">
        <v>2</v>
      </c>
      <c r="E11" s="66" t="s">
        <v>3</v>
      </c>
      <c r="F11" s="66" t="s">
        <v>4</v>
      </c>
      <c r="G11" s="66" t="s">
        <v>5</v>
      </c>
      <c r="H11" s="66" t="s">
        <v>6</v>
      </c>
      <c r="I11" s="66" t="s">
        <v>7</v>
      </c>
      <c r="J11" s="66" t="s">
        <v>8</v>
      </c>
      <c r="K11" s="66" t="s">
        <v>9</v>
      </c>
      <c r="L11" s="66" t="s">
        <v>10</v>
      </c>
      <c r="M11" s="66" t="s">
        <v>11</v>
      </c>
      <c r="N11" s="68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5" customFormat="1" ht="13.5" customHeight="1">
      <c r="A12" s="60"/>
      <c r="B12" s="69" t="s">
        <v>18</v>
      </c>
      <c r="C12" s="70"/>
      <c r="D12" s="71"/>
      <c r="E12" s="70"/>
      <c r="F12" s="70"/>
      <c r="G12" s="70"/>
      <c r="H12" s="70"/>
      <c r="I12" s="70"/>
      <c r="J12" s="70"/>
      <c r="K12" s="70"/>
      <c r="L12" s="70"/>
      <c r="M12" s="70"/>
      <c r="N12" s="72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2:31" ht="13.5" customHeight="1">
      <c r="B13" s="28">
        <v>2000</v>
      </c>
      <c r="C13" s="44"/>
      <c r="D13" s="44"/>
      <c r="E13" s="44">
        <v>5000</v>
      </c>
      <c r="F13" s="44"/>
      <c r="G13" s="44"/>
      <c r="H13" s="44"/>
      <c r="I13" s="44"/>
      <c r="J13" s="44"/>
      <c r="K13" s="44"/>
      <c r="L13" s="44"/>
      <c r="M13" s="44"/>
      <c r="N13" s="42">
        <f>SUM(B13:M13)</f>
        <v>7000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 s="5" customFormat="1" ht="13.5" customHeight="1">
      <c r="B14" s="69" t="s">
        <v>12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2:31" ht="13.5" customHeight="1" thickBot="1">
      <c r="B15" s="41">
        <v>100</v>
      </c>
      <c r="C15" s="45"/>
      <c r="D15" s="45"/>
      <c r="E15" s="45">
        <v>1000</v>
      </c>
      <c r="F15" s="45"/>
      <c r="G15" s="45"/>
      <c r="H15" s="45"/>
      <c r="I15" s="45"/>
      <c r="J15" s="45"/>
      <c r="K15" s="45"/>
      <c r="L15" s="45"/>
      <c r="M15" s="45"/>
      <c r="N15" s="43">
        <f>SUM(B15:M15)</f>
        <v>1100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7" customFormat="1" ht="15" customHeight="1">
      <c r="A16" s="17"/>
      <c r="B16" s="24"/>
      <c r="C16" s="24"/>
      <c r="D16" s="25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s="5" customFormat="1" ht="15.75" customHeight="1">
      <c r="A17" s="60"/>
      <c r="B17" s="61" t="s">
        <v>0</v>
      </c>
      <c r="C17" s="62" t="s">
        <v>1</v>
      </c>
      <c r="D17" s="63" t="s">
        <v>2</v>
      </c>
      <c r="E17" s="62" t="s">
        <v>3</v>
      </c>
      <c r="F17" s="62" t="s">
        <v>4</v>
      </c>
      <c r="G17" s="62" t="s">
        <v>5</v>
      </c>
      <c r="H17" s="62" t="s">
        <v>6</v>
      </c>
      <c r="I17" s="62" t="s">
        <v>7</v>
      </c>
      <c r="J17" s="62" t="s">
        <v>8</v>
      </c>
      <c r="K17" s="62" t="s">
        <v>9</v>
      </c>
      <c r="L17" s="62" t="s">
        <v>10</v>
      </c>
      <c r="M17" s="62" t="s">
        <v>11</v>
      </c>
      <c r="N17" s="64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s="5" customFormat="1" ht="13.5" customHeight="1">
      <c r="A18" s="60"/>
      <c r="B18" s="88" t="s">
        <v>26</v>
      </c>
      <c r="C18" s="89"/>
      <c r="D18" s="89"/>
      <c r="E18" s="70"/>
      <c r="F18" s="70"/>
      <c r="G18" s="70"/>
      <c r="H18" s="70"/>
      <c r="I18" s="70"/>
      <c r="J18" s="70"/>
      <c r="K18" s="70"/>
      <c r="L18" s="70"/>
      <c r="M18" s="70"/>
      <c r="N18" s="72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2:31" ht="13.5" customHeight="1">
      <c r="B19" s="26">
        <f aca="true" t="shared" si="0" ref="B19:M19">$D$8/12</f>
        <v>166666.66666666666</v>
      </c>
      <c r="C19" s="53">
        <f t="shared" si="0"/>
        <v>166666.66666666666</v>
      </c>
      <c r="D19" s="53">
        <f t="shared" si="0"/>
        <v>166666.66666666666</v>
      </c>
      <c r="E19" s="53">
        <f t="shared" si="0"/>
        <v>166666.66666666666</v>
      </c>
      <c r="F19" s="53">
        <f t="shared" si="0"/>
        <v>166666.66666666666</v>
      </c>
      <c r="G19" s="53">
        <f t="shared" si="0"/>
        <v>166666.66666666666</v>
      </c>
      <c r="H19" s="53">
        <f t="shared" si="0"/>
        <v>166666.66666666666</v>
      </c>
      <c r="I19" s="53">
        <f t="shared" si="0"/>
        <v>166666.66666666666</v>
      </c>
      <c r="J19" s="53">
        <f t="shared" si="0"/>
        <v>166666.66666666666</v>
      </c>
      <c r="K19" s="53">
        <f t="shared" si="0"/>
        <v>166666.66666666666</v>
      </c>
      <c r="L19" s="53">
        <f t="shared" si="0"/>
        <v>166666.66666666666</v>
      </c>
      <c r="M19" s="53">
        <f t="shared" si="0"/>
        <v>166666.66666666666</v>
      </c>
      <c r="N19" s="47">
        <f>SUM(B19:M19)</f>
        <v>2000000.0000000002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5" customFormat="1" ht="13.5" customHeight="1">
      <c r="A20" s="73"/>
      <c r="B20" s="76" t="s">
        <v>13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2:31" ht="13.5" customHeight="1">
      <c r="B21" s="28">
        <v>65000</v>
      </c>
      <c r="C21" s="44">
        <v>32000</v>
      </c>
      <c r="D21" s="44">
        <v>78000</v>
      </c>
      <c r="E21" s="44">
        <v>116000</v>
      </c>
      <c r="F21" s="44">
        <v>250000</v>
      </c>
      <c r="G21" s="44">
        <v>130000</v>
      </c>
      <c r="H21" s="44">
        <v>600000</v>
      </c>
      <c r="I21" s="44">
        <v>0</v>
      </c>
      <c r="J21" s="44">
        <v>0</v>
      </c>
      <c r="K21" s="44">
        <v>0</v>
      </c>
      <c r="L21" s="44">
        <v>0</v>
      </c>
      <c r="M21" s="44">
        <v>150</v>
      </c>
      <c r="N21" s="48">
        <f>SUM(B21:M21)</f>
        <v>1271150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14" ht="13.5" customHeight="1">
      <c r="A22" s="15"/>
      <c r="B22" s="27"/>
      <c r="C22" s="54"/>
      <c r="D22" s="55"/>
      <c r="E22" s="54"/>
      <c r="F22" s="54"/>
      <c r="G22" s="54"/>
      <c r="H22" s="54"/>
      <c r="I22" s="54"/>
      <c r="J22" s="54"/>
      <c r="K22" s="54"/>
      <c r="L22" s="54"/>
      <c r="M22" s="54"/>
      <c r="N22" s="49"/>
    </row>
    <row r="23" spans="1:14" s="5" customFormat="1" ht="13.5" customHeight="1">
      <c r="A23" s="73"/>
      <c r="B23" s="88" t="s">
        <v>14</v>
      </c>
      <c r="C23" s="89"/>
      <c r="D23" s="89"/>
      <c r="E23" s="89"/>
      <c r="F23" s="74"/>
      <c r="G23" s="74"/>
      <c r="H23" s="74"/>
      <c r="I23" s="74"/>
      <c r="J23" s="74"/>
      <c r="K23" s="74"/>
      <c r="L23" s="74"/>
      <c r="M23" s="74"/>
      <c r="N23" s="75"/>
    </row>
    <row r="24" spans="2:14" ht="13.5" customHeight="1">
      <c r="B24" s="29">
        <f aca="true" t="shared" si="1" ref="B24:M24">B19*$D$9</f>
        <v>16666.666666666668</v>
      </c>
      <c r="C24" s="52">
        <f t="shared" si="1"/>
        <v>16666.666666666668</v>
      </c>
      <c r="D24" s="52">
        <f t="shared" si="1"/>
        <v>16666.666666666668</v>
      </c>
      <c r="E24" s="52">
        <f t="shared" si="1"/>
        <v>16666.666666666668</v>
      </c>
      <c r="F24" s="52">
        <f t="shared" si="1"/>
        <v>16666.666666666668</v>
      </c>
      <c r="G24" s="52">
        <f t="shared" si="1"/>
        <v>16666.666666666668</v>
      </c>
      <c r="H24" s="52">
        <f t="shared" si="1"/>
        <v>16666.666666666668</v>
      </c>
      <c r="I24" s="52">
        <f t="shared" si="1"/>
        <v>16666.666666666668</v>
      </c>
      <c r="J24" s="52">
        <f t="shared" si="1"/>
        <v>16666.666666666668</v>
      </c>
      <c r="K24" s="52">
        <f t="shared" si="1"/>
        <v>16666.666666666668</v>
      </c>
      <c r="L24" s="52">
        <f t="shared" si="1"/>
        <v>16666.666666666668</v>
      </c>
      <c r="M24" s="52">
        <f t="shared" si="1"/>
        <v>16666.666666666668</v>
      </c>
      <c r="N24" s="50">
        <f>SUM(B24:M24)</f>
        <v>199999.99999999997</v>
      </c>
    </row>
    <row r="25" spans="1:14" ht="13.5" customHeight="1">
      <c r="A25" s="15"/>
      <c r="B25" s="27"/>
      <c r="C25" s="54"/>
      <c r="D25" s="55"/>
      <c r="E25" s="54"/>
      <c r="F25" s="54"/>
      <c r="G25" s="54"/>
      <c r="H25" s="54"/>
      <c r="I25" s="54"/>
      <c r="J25" s="54"/>
      <c r="K25" s="54"/>
      <c r="L25" s="54"/>
      <c r="M25" s="54"/>
      <c r="N25" s="49"/>
    </row>
    <row r="26" spans="1:14" s="5" customFormat="1" ht="13.5" customHeight="1">
      <c r="A26" s="73"/>
      <c r="B26" s="88" t="s">
        <v>16</v>
      </c>
      <c r="C26" s="89"/>
      <c r="D26" s="89"/>
      <c r="E26" s="89"/>
      <c r="F26" s="74"/>
      <c r="G26" s="74"/>
      <c r="H26" s="74"/>
      <c r="I26" s="74"/>
      <c r="J26" s="74"/>
      <c r="K26" s="74"/>
      <c r="L26" s="74"/>
      <c r="M26" s="74"/>
      <c r="N26" s="75"/>
    </row>
    <row r="27" spans="2:14" ht="13.5" customHeight="1">
      <c r="B27" s="29">
        <f aca="true" t="shared" si="2" ref="B27:M27">B21*$D$9</f>
        <v>6500</v>
      </c>
      <c r="C27" s="52">
        <f t="shared" si="2"/>
        <v>3200</v>
      </c>
      <c r="D27" s="52">
        <f t="shared" si="2"/>
        <v>7800</v>
      </c>
      <c r="E27" s="52">
        <f t="shared" si="2"/>
        <v>11600</v>
      </c>
      <c r="F27" s="52">
        <f t="shared" si="2"/>
        <v>25000</v>
      </c>
      <c r="G27" s="52">
        <f t="shared" si="2"/>
        <v>13000</v>
      </c>
      <c r="H27" s="52">
        <f t="shared" si="2"/>
        <v>60000</v>
      </c>
      <c r="I27" s="52">
        <f t="shared" si="2"/>
        <v>0</v>
      </c>
      <c r="J27" s="52">
        <f t="shared" si="2"/>
        <v>0</v>
      </c>
      <c r="K27" s="52">
        <f t="shared" si="2"/>
        <v>0</v>
      </c>
      <c r="L27" s="52">
        <f t="shared" si="2"/>
        <v>0</v>
      </c>
      <c r="M27" s="52">
        <f t="shared" si="2"/>
        <v>15</v>
      </c>
      <c r="N27" s="50">
        <f>SUM(B27:M27)</f>
        <v>127115</v>
      </c>
    </row>
    <row r="28" spans="1:14" ht="13.5" customHeight="1">
      <c r="A28" s="15"/>
      <c r="B28" s="30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49"/>
    </row>
    <row r="29" spans="1:14" s="5" customFormat="1" ht="13.5" customHeight="1">
      <c r="A29" s="73"/>
      <c r="B29" s="88" t="s">
        <v>17</v>
      </c>
      <c r="C29" s="89"/>
      <c r="D29" s="89"/>
      <c r="E29" s="89"/>
      <c r="F29" s="89"/>
      <c r="G29" s="74"/>
      <c r="H29" s="74"/>
      <c r="I29" s="74"/>
      <c r="J29" s="74"/>
      <c r="K29" s="74"/>
      <c r="L29" s="74"/>
      <c r="M29" s="74"/>
      <c r="N29" s="75"/>
    </row>
    <row r="30" spans="2:14" ht="13.5" customHeight="1">
      <c r="B30" s="29">
        <f>B27-B13+B15</f>
        <v>4600</v>
      </c>
      <c r="C30" s="52">
        <f aca="true" t="shared" si="3" ref="C30:M30">C27-C13+C15</f>
        <v>3200</v>
      </c>
      <c r="D30" s="52">
        <f t="shared" si="3"/>
        <v>7800</v>
      </c>
      <c r="E30" s="52">
        <f t="shared" si="3"/>
        <v>7600</v>
      </c>
      <c r="F30" s="52">
        <f t="shared" si="3"/>
        <v>25000</v>
      </c>
      <c r="G30" s="52">
        <f t="shared" si="3"/>
        <v>13000</v>
      </c>
      <c r="H30" s="52">
        <f t="shared" si="3"/>
        <v>60000</v>
      </c>
      <c r="I30" s="52">
        <f t="shared" si="3"/>
        <v>0</v>
      </c>
      <c r="J30" s="52">
        <f t="shared" si="3"/>
        <v>0</v>
      </c>
      <c r="K30" s="52">
        <f t="shared" si="3"/>
        <v>0</v>
      </c>
      <c r="L30" s="52">
        <f t="shared" si="3"/>
        <v>0</v>
      </c>
      <c r="M30" s="52">
        <f t="shared" si="3"/>
        <v>15</v>
      </c>
      <c r="N30" s="50">
        <f>SUM(B30:M30)</f>
        <v>121215</v>
      </c>
    </row>
    <row r="31" spans="1:14" ht="13.5" customHeight="1" thickBot="1">
      <c r="A31" s="22"/>
      <c r="B31" s="31"/>
      <c r="C31" s="57"/>
      <c r="D31" s="58"/>
      <c r="E31" s="57"/>
      <c r="F31" s="57"/>
      <c r="G31" s="57"/>
      <c r="H31" s="57"/>
      <c r="I31" s="57"/>
      <c r="J31" s="57"/>
      <c r="K31" s="57"/>
      <c r="L31" s="57"/>
      <c r="M31" s="57"/>
      <c r="N31" s="51"/>
    </row>
    <row r="32" spans="1:14" ht="12.75">
      <c r="A32" s="17"/>
      <c r="B32" s="4"/>
      <c r="C32" s="4"/>
      <c r="D32" s="10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s="5" customFormat="1" ht="15.75" customHeight="1">
      <c r="A33" s="21"/>
      <c r="B33" s="11"/>
      <c r="C33" s="11"/>
      <c r="D33" s="11"/>
      <c r="E33" s="13"/>
      <c r="F33" s="13"/>
      <c r="G33" s="13"/>
      <c r="H33" s="13"/>
      <c r="I33" s="90" t="s">
        <v>27</v>
      </c>
      <c r="J33" s="90"/>
      <c r="K33" s="90"/>
      <c r="L33" s="90"/>
      <c r="M33" s="90"/>
      <c r="N33" s="23">
        <f>N27</f>
        <v>127115</v>
      </c>
    </row>
    <row r="34" spans="1:14" s="5" customFormat="1" ht="15.75" customHeight="1">
      <c r="A34" s="21"/>
      <c r="B34" s="11"/>
      <c r="C34" s="11"/>
      <c r="D34" s="11"/>
      <c r="E34" s="13"/>
      <c r="F34" s="13"/>
      <c r="G34" s="13"/>
      <c r="H34" s="13"/>
      <c r="I34" s="90" t="s">
        <v>28</v>
      </c>
      <c r="J34" s="90"/>
      <c r="K34" s="90"/>
      <c r="L34" s="90"/>
      <c r="M34" s="90"/>
      <c r="N34" s="23">
        <f>N30</f>
        <v>121215</v>
      </c>
    </row>
    <row r="35" spans="1:14" ht="12.75">
      <c r="A35" s="17"/>
      <c r="B35" s="6"/>
      <c r="C35" s="6"/>
      <c r="D35" s="10"/>
      <c r="E35" s="6"/>
      <c r="F35" s="6"/>
      <c r="G35" s="6"/>
      <c r="H35" s="6"/>
      <c r="I35" s="6"/>
      <c r="J35" s="6"/>
      <c r="K35" s="6"/>
      <c r="L35" s="6"/>
      <c r="M35" s="6"/>
      <c r="N35" s="6"/>
    </row>
  </sheetData>
  <sheetProtection/>
  <mergeCells count="9">
    <mergeCell ref="B29:F29"/>
    <mergeCell ref="I34:M34"/>
    <mergeCell ref="I33:M33"/>
    <mergeCell ref="D8:E8"/>
    <mergeCell ref="B8:C8"/>
    <mergeCell ref="B9:C9"/>
    <mergeCell ref="B18:D18"/>
    <mergeCell ref="B23:E23"/>
    <mergeCell ref="B26:E26"/>
  </mergeCells>
  <printOptions horizontalCentered="1"/>
  <pageMargins left="0.28" right="0.2" top="0.38" bottom="0.17" header="0.17" footer="0.17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2005-04-27T16:03:04Z</cp:lastPrinted>
  <dcterms:created xsi:type="dcterms:W3CDTF">2004-05-20T15:47:30Z</dcterms:created>
  <dcterms:modified xsi:type="dcterms:W3CDTF">2010-03-08T05:21:52Z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TC012004551033</vt:lpwstr>
  </property>
</Properties>
</file>