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 DRIVE\ALL\ALEXY\financial projections template\"/>
    </mc:Choice>
  </mc:AlternateContent>
  <bookViews>
    <workbookView xWindow="0" yWindow="0" windowWidth="20490" windowHeight="7755"/>
  </bookViews>
  <sheets>
    <sheet name="Sample Revenue Projection" sheetId="1" r:id="rId1"/>
    <sheet name="Summary" sheetId="2" r:id="rId2"/>
  </sheets>
  <definedNames>
    <definedName name="_xlnm.Print_Area" localSheetId="0">'Sample Revenue Projection'!$A$19:$AS$45</definedName>
    <definedName name="_xlnm.Print_Area" localSheetId="1">Summary!$A$1:$E$29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 l="1"/>
  <c r="S26" i="1"/>
  <c r="S27" i="1"/>
  <c r="S28" i="1"/>
  <c r="S29" i="1"/>
  <c r="S30" i="1"/>
  <c r="S31" i="1"/>
  <c r="AG31" i="1"/>
  <c r="AG30" i="1"/>
  <c r="AG29" i="1"/>
  <c r="AG28" i="1"/>
  <c r="AG27" i="1"/>
  <c r="AG26" i="1"/>
  <c r="AG25" i="1"/>
  <c r="AG24" i="1"/>
  <c r="T24" i="1"/>
  <c r="U24" i="1"/>
  <c r="V24" i="1"/>
  <c r="W24" i="1"/>
  <c r="X24" i="1"/>
  <c r="Y24" i="1"/>
  <c r="Z24" i="1"/>
  <c r="AA24" i="1"/>
  <c r="AB24" i="1"/>
  <c r="AC24" i="1"/>
  <c r="AD24" i="1"/>
  <c r="T25" i="1"/>
  <c r="U25" i="1"/>
  <c r="V25" i="1"/>
  <c r="W25" i="1"/>
  <c r="X25" i="1"/>
  <c r="Y25" i="1"/>
  <c r="Z25" i="1"/>
  <c r="AA25" i="1"/>
  <c r="AB25" i="1"/>
  <c r="AC25" i="1"/>
  <c r="AD25" i="1"/>
  <c r="T26" i="1"/>
  <c r="U26" i="1"/>
  <c r="V26" i="1"/>
  <c r="W26" i="1"/>
  <c r="X26" i="1"/>
  <c r="Y26" i="1"/>
  <c r="Z26" i="1"/>
  <c r="AA26" i="1"/>
  <c r="AB26" i="1"/>
  <c r="AC26" i="1"/>
  <c r="AD26" i="1"/>
  <c r="T27" i="1"/>
  <c r="U27" i="1"/>
  <c r="V27" i="1"/>
  <c r="W27" i="1"/>
  <c r="X27" i="1"/>
  <c r="Y27" i="1"/>
  <c r="Z27" i="1"/>
  <c r="AA27" i="1"/>
  <c r="AB27" i="1"/>
  <c r="AC27" i="1"/>
  <c r="AD27" i="1"/>
  <c r="T28" i="1"/>
  <c r="U28" i="1"/>
  <c r="V28" i="1"/>
  <c r="W28" i="1"/>
  <c r="X28" i="1"/>
  <c r="Y28" i="1"/>
  <c r="Z28" i="1"/>
  <c r="AA28" i="1"/>
  <c r="AB28" i="1"/>
  <c r="AC28" i="1"/>
  <c r="AD28" i="1"/>
  <c r="T29" i="1"/>
  <c r="U29" i="1"/>
  <c r="V29" i="1"/>
  <c r="W29" i="1"/>
  <c r="X29" i="1"/>
  <c r="Y29" i="1"/>
  <c r="Z29" i="1"/>
  <c r="AA29" i="1"/>
  <c r="AB29" i="1"/>
  <c r="AC29" i="1"/>
  <c r="AD29" i="1"/>
  <c r="T30" i="1"/>
  <c r="U30" i="1"/>
  <c r="V30" i="1"/>
  <c r="W30" i="1"/>
  <c r="X30" i="1"/>
  <c r="Y30" i="1"/>
  <c r="Z30" i="1"/>
  <c r="AA30" i="1"/>
  <c r="AB30" i="1"/>
  <c r="AC30" i="1"/>
  <c r="AD30" i="1"/>
  <c r="T31" i="1"/>
  <c r="U31" i="1"/>
  <c r="V31" i="1"/>
  <c r="W31" i="1"/>
  <c r="X31" i="1"/>
  <c r="Y31" i="1"/>
  <c r="Z31" i="1"/>
  <c r="AA31" i="1"/>
  <c r="AB31" i="1"/>
  <c r="AC31" i="1"/>
  <c r="AD31" i="1"/>
  <c r="S24" i="1"/>
  <c r="F24" i="1"/>
  <c r="G24" i="1"/>
  <c r="H24" i="1"/>
  <c r="I24" i="1"/>
  <c r="J24" i="1"/>
  <c r="K24" i="1"/>
  <c r="L24" i="1"/>
  <c r="M24" i="1"/>
  <c r="N24" i="1"/>
  <c r="O24" i="1"/>
  <c r="P24" i="1"/>
  <c r="F25" i="1"/>
  <c r="G25" i="1"/>
  <c r="H25" i="1"/>
  <c r="I25" i="1"/>
  <c r="J25" i="1"/>
  <c r="K25" i="1"/>
  <c r="L25" i="1"/>
  <c r="M25" i="1"/>
  <c r="N25" i="1"/>
  <c r="O25" i="1"/>
  <c r="P25" i="1"/>
  <c r="F26" i="1"/>
  <c r="G26" i="1"/>
  <c r="H26" i="1"/>
  <c r="I26" i="1"/>
  <c r="J26" i="1"/>
  <c r="K26" i="1"/>
  <c r="L26" i="1"/>
  <c r="M26" i="1"/>
  <c r="N26" i="1"/>
  <c r="O26" i="1"/>
  <c r="P26" i="1"/>
  <c r="F27" i="1"/>
  <c r="G27" i="1"/>
  <c r="H27" i="1"/>
  <c r="I27" i="1"/>
  <c r="J27" i="1"/>
  <c r="K27" i="1"/>
  <c r="L27" i="1"/>
  <c r="M27" i="1"/>
  <c r="N27" i="1"/>
  <c r="O27" i="1"/>
  <c r="P27" i="1"/>
  <c r="F28" i="1"/>
  <c r="G28" i="1"/>
  <c r="H28" i="1"/>
  <c r="I28" i="1"/>
  <c r="J28" i="1"/>
  <c r="K28" i="1"/>
  <c r="L28" i="1"/>
  <c r="M28" i="1"/>
  <c r="N28" i="1"/>
  <c r="O28" i="1"/>
  <c r="P28" i="1"/>
  <c r="F29" i="1"/>
  <c r="G29" i="1"/>
  <c r="H29" i="1"/>
  <c r="I29" i="1"/>
  <c r="J29" i="1"/>
  <c r="K29" i="1"/>
  <c r="L29" i="1"/>
  <c r="M29" i="1"/>
  <c r="N29" i="1"/>
  <c r="O29" i="1"/>
  <c r="P29" i="1"/>
  <c r="F30" i="1"/>
  <c r="G30" i="1"/>
  <c r="H30" i="1"/>
  <c r="I30" i="1"/>
  <c r="J30" i="1"/>
  <c r="K30" i="1"/>
  <c r="L30" i="1"/>
  <c r="M30" i="1"/>
  <c r="N30" i="1"/>
  <c r="O30" i="1"/>
  <c r="P30" i="1"/>
  <c r="F31" i="1"/>
  <c r="G31" i="1"/>
  <c r="H31" i="1"/>
  <c r="I31" i="1"/>
  <c r="J31" i="1"/>
  <c r="K31" i="1"/>
  <c r="L31" i="1"/>
  <c r="M31" i="1"/>
  <c r="N31" i="1"/>
  <c r="O31" i="1"/>
  <c r="P31" i="1"/>
  <c r="E31" i="1"/>
  <c r="E30" i="1"/>
  <c r="E29" i="1"/>
  <c r="E28" i="1"/>
  <c r="Q28" i="1" s="1"/>
  <c r="C12" i="2" s="1"/>
  <c r="E27" i="1"/>
  <c r="E26" i="1"/>
  <c r="E25" i="1"/>
  <c r="Q27" i="1"/>
  <c r="C11" i="2" s="1"/>
  <c r="Q31" i="1"/>
  <c r="C15" i="2" s="1"/>
  <c r="E24" i="1"/>
  <c r="E21" i="2"/>
  <c r="E22" i="2"/>
  <c r="E23" i="2"/>
  <c r="E24" i="2"/>
  <c r="D21" i="2"/>
  <c r="D22" i="2"/>
  <c r="D23" i="2"/>
  <c r="D24" i="2"/>
  <c r="D20" i="2"/>
  <c r="C21" i="2"/>
  <c r="C22" i="2"/>
  <c r="C23" i="2"/>
  <c r="C24" i="2"/>
  <c r="C20" i="2"/>
  <c r="AS39" i="1"/>
  <c r="AE39" i="1"/>
  <c r="Q39" i="1"/>
  <c r="AS40" i="1"/>
  <c r="AS38" i="1"/>
  <c r="AS37" i="1"/>
  <c r="AS36" i="1"/>
  <c r="E20" i="2" s="1"/>
  <c r="AE36" i="1"/>
  <c r="AE40" i="1"/>
  <c r="AE38" i="1"/>
  <c r="AE37" i="1"/>
  <c r="Q37" i="1"/>
  <c r="Q38" i="1"/>
  <c r="Q40" i="1"/>
  <c r="Q36" i="1"/>
  <c r="Q25" i="1"/>
  <c r="C9" i="2" s="1"/>
  <c r="Q26" i="1"/>
  <c r="C10" i="2" s="1"/>
  <c r="Q29" i="1"/>
  <c r="C13" i="2" s="1"/>
  <c r="Q30" i="1"/>
  <c r="C14" i="2" s="1"/>
  <c r="Q24" i="1"/>
  <c r="C8" i="2" s="1"/>
  <c r="AR20" i="1"/>
  <c r="AQ20" i="1"/>
  <c r="AP20" i="1"/>
  <c r="AO20" i="1"/>
  <c r="AN20" i="1"/>
  <c r="AM20" i="1"/>
  <c r="AL20" i="1"/>
  <c r="AK20" i="1"/>
  <c r="AJ20" i="1"/>
  <c r="AI20" i="1"/>
  <c r="AH20" i="1"/>
  <c r="AG20" i="1"/>
  <c r="AD20" i="1"/>
  <c r="AC20" i="1"/>
  <c r="AB20" i="1"/>
  <c r="AA20" i="1"/>
  <c r="Z20" i="1"/>
  <c r="Y20" i="1"/>
  <c r="X20" i="1"/>
  <c r="W20" i="1"/>
  <c r="V20" i="1"/>
  <c r="U20" i="1"/>
  <c r="T20" i="1"/>
  <c r="S20" i="1"/>
  <c r="P20" i="1"/>
  <c r="P8" i="1"/>
  <c r="AD8" i="1" s="1"/>
  <c r="AR8" i="1" s="1"/>
  <c r="O20" i="1"/>
  <c r="N20" i="1"/>
  <c r="M20" i="1"/>
  <c r="L20" i="1"/>
  <c r="K20" i="1"/>
  <c r="J20" i="1"/>
  <c r="I20" i="1"/>
  <c r="H20" i="1"/>
  <c r="G20" i="1"/>
  <c r="F20" i="1"/>
  <c r="E20" i="1"/>
  <c r="D2" i="2"/>
  <c r="C6" i="2"/>
  <c r="D6" i="2" s="1"/>
  <c r="E6" i="2" s="1"/>
  <c r="M8" i="1"/>
  <c r="AA8" i="1" s="1"/>
  <c r="AO8" i="1" s="1"/>
  <c r="E8" i="1"/>
  <c r="S8" i="1" s="1"/>
  <c r="AG8" i="1" s="1"/>
  <c r="L8" i="1"/>
  <c r="Z8" i="1" s="1"/>
  <c r="AN8" i="1" s="1"/>
  <c r="K8" i="1"/>
  <c r="Y8" i="1" s="1"/>
  <c r="AM8" i="1" s="1"/>
  <c r="O8" i="1"/>
  <c r="AC8" i="1" s="1"/>
  <c r="AQ8" i="1" s="1"/>
  <c r="N8" i="1"/>
  <c r="AB8" i="1" s="1"/>
  <c r="AP8" i="1" s="1"/>
  <c r="J8" i="1"/>
  <c r="X8" i="1" s="1"/>
  <c r="AL8" i="1" s="1"/>
  <c r="I8" i="1"/>
  <c r="W8" i="1" s="1"/>
  <c r="AK8" i="1" s="1"/>
  <c r="H8" i="1"/>
  <c r="V8" i="1" s="1"/>
  <c r="AJ8" i="1" s="1"/>
  <c r="G8" i="1"/>
  <c r="U8" i="1" s="1"/>
  <c r="AI8" i="1" s="1"/>
  <c r="F8" i="1"/>
  <c r="T8" i="1" s="1"/>
  <c r="AH8" i="1" s="1"/>
  <c r="F2" i="1"/>
  <c r="C17" i="2" l="1"/>
  <c r="Q33" i="1"/>
  <c r="Q42" i="1" s="1"/>
  <c r="N33" i="1"/>
  <c r="N42" i="1" s="1"/>
  <c r="J33" i="1"/>
  <c r="J42" i="1" s="1"/>
  <c r="F33" i="1"/>
  <c r="F42" i="1" s="1"/>
  <c r="O33" i="1"/>
  <c r="O42" i="1" s="1"/>
  <c r="G33" i="1"/>
  <c r="G42" i="1" s="1"/>
  <c r="M33" i="1"/>
  <c r="M42" i="1" s="1"/>
  <c r="I33" i="1"/>
  <c r="I42" i="1" s="1"/>
  <c r="K33" i="1"/>
  <c r="K42" i="1" s="1"/>
  <c r="P33" i="1"/>
  <c r="P42" i="1" s="1"/>
  <c r="L33" i="1"/>
  <c r="L42" i="1" s="1"/>
  <c r="H33" i="1"/>
  <c r="H42" i="1" s="1"/>
  <c r="E33" i="1"/>
  <c r="E42" i="1" s="1"/>
  <c r="AJ25" i="1"/>
  <c r="AO26" i="1"/>
  <c r="AI28" i="1"/>
  <c r="AN29" i="1"/>
  <c r="AH31" i="1"/>
  <c r="AN26" i="1"/>
  <c r="AR30" i="1"/>
  <c r="AK25" i="1"/>
  <c r="AP26" i="1"/>
  <c r="AJ28" i="1"/>
  <c r="AO29" i="1"/>
  <c r="AI31" i="1"/>
  <c r="AO27" i="1"/>
  <c r="AN30" i="1"/>
  <c r="AO31" i="1"/>
  <c r="AI24" i="1"/>
  <c r="AK24" i="1"/>
  <c r="AO24" i="1"/>
  <c r="AH25" i="1"/>
  <c r="AL25" i="1"/>
  <c r="AP25" i="1"/>
  <c r="AI26" i="1"/>
  <c r="AM26" i="1"/>
  <c r="AQ26" i="1"/>
  <c r="AJ27" i="1"/>
  <c r="AN27" i="1"/>
  <c r="AR27" i="1"/>
  <c r="AK28" i="1"/>
  <c r="AO28" i="1"/>
  <c r="AH29" i="1"/>
  <c r="AL29" i="1"/>
  <c r="AP29" i="1"/>
  <c r="AI30" i="1"/>
  <c r="AM30" i="1"/>
  <c r="AQ30" i="1"/>
  <c r="AJ31" i="1"/>
  <c r="AN31" i="1"/>
  <c r="AR31" i="1"/>
  <c r="AP24" i="1"/>
  <c r="AJ26" i="1"/>
  <c r="AH28" i="1"/>
  <c r="AI29" i="1"/>
  <c r="AJ30" i="1"/>
  <c r="AK31" i="1"/>
  <c r="AE27" i="1" l="1"/>
  <c r="D11" i="2" s="1"/>
  <c r="AE24" i="1"/>
  <c r="D8" i="2" s="1"/>
  <c r="AE30" i="1"/>
  <c r="D14" i="2" s="1"/>
  <c r="AE25" i="1"/>
  <c r="D9" i="2" s="1"/>
  <c r="AE28" i="1"/>
  <c r="D12" i="2" s="1"/>
  <c r="AE29" i="1"/>
  <c r="D13" i="2" s="1"/>
  <c r="AE31" i="1"/>
  <c r="D15" i="2" s="1"/>
  <c r="AE26" i="1"/>
  <c r="D10" i="2" s="1"/>
  <c r="S33" i="1"/>
  <c r="S42" i="1" s="1"/>
  <c r="C26" i="2"/>
  <c r="U33" i="1"/>
  <c r="U42" i="1" s="1"/>
  <c r="V33" i="1"/>
  <c r="V42" i="1" s="1"/>
  <c r="Z33" i="1"/>
  <c r="Z42" i="1" s="1"/>
  <c r="AA33" i="1"/>
  <c r="AA42" i="1" s="1"/>
  <c r="W33" i="1"/>
  <c r="W42" i="1" s="1"/>
  <c r="AB33" i="1"/>
  <c r="AB42" i="1" s="1"/>
  <c r="AC33" i="1"/>
  <c r="AC42" i="1" s="1"/>
  <c r="X33" i="1"/>
  <c r="X42" i="1" s="1"/>
  <c r="AD33" i="1"/>
  <c r="AD42" i="1" s="1"/>
  <c r="T33" i="1"/>
  <c r="T42" i="1" s="1"/>
  <c r="Y33" i="1"/>
  <c r="Y42" i="1" s="1"/>
  <c r="AR26" i="1"/>
  <c r="AP30" i="1"/>
  <c r="AK29" i="1"/>
  <c r="AQ27" i="1"/>
  <c r="AL26" i="1"/>
  <c r="AR24" i="1"/>
  <c r="AQ29" i="1"/>
  <c r="AQ25" i="1"/>
  <c r="AO30" i="1"/>
  <c r="AJ29" i="1"/>
  <c r="AP27" i="1"/>
  <c r="AK26" i="1"/>
  <c r="AQ24" i="1"/>
  <c r="AM29" i="1"/>
  <c r="AM25" i="1"/>
  <c r="AQ31" i="1"/>
  <c r="AL30" i="1"/>
  <c r="AR28" i="1"/>
  <c r="AM27" i="1"/>
  <c r="AH26" i="1"/>
  <c r="AS26" i="1" s="1"/>
  <c r="E10" i="2" s="1"/>
  <c r="AN24" i="1"/>
  <c r="AL28" i="1"/>
  <c r="AI25" i="1"/>
  <c r="AP31" i="1"/>
  <c r="AK30" i="1"/>
  <c r="AQ28" i="1"/>
  <c r="AL27" i="1"/>
  <c r="AR25" i="1"/>
  <c r="AM24" i="1"/>
  <c r="AP28" i="1"/>
  <c r="AL24" i="1"/>
  <c r="AM31" i="1"/>
  <c r="AH30" i="1"/>
  <c r="AN28" i="1"/>
  <c r="AI27" i="1"/>
  <c r="AO25" i="1"/>
  <c r="AJ24" i="1"/>
  <c r="AK27" i="1"/>
  <c r="AH24" i="1"/>
  <c r="AL31" i="1"/>
  <c r="AR29" i="1"/>
  <c r="AM28" i="1"/>
  <c r="AH27" i="1"/>
  <c r="AN25" i="1"/>
  <c r="AS24" i="1" l="1"/>
  <c r="E8" i="2" s="1"/>
  <c r="AS30" i="1"/>
  <c r="E14" i="2" s="1"/>
  <c r="AS29" i="1"/>
  <c r="E13" i="2" s="1"/>
  <c r="AS25" i="1"/>
  <c r="E9" i="2" s="1"/>
  <c r="AS28" i="1"/>
  <c r="E12" i="2" s="1"/>
  <c r="AS27" i="1"/>
  <c r="E11" i="2" s="1"/>
  <c r="AS31" i="1"/>
  <c r="E15" i="2" s="1"/>
  <c r="AE33" i="1"/>
  <c r="AE42" i="1" s="1"/>
  <c r="AO33" i="1"/>
  <c r="AO42" i="1" s="1"/>
  <c r="AJ33" i="1"/>
  <c r="AJ42" i="1" s="1"/>
  <c r="AK33" i="1"/>
  <c r="AK42" i="1" s="1"/>
  <c r="AG33" i="1"/>
  <c r="AG42" i="1" s="1"/>
  <c r="AI33" i="1"/>
  <c r="AI42" i="1" s="1"/>
  <c r="AM33" i="1"/>
  <c r="AM42" i="1" s="1"/>
  <c r="AN33" i="1"/>
  <c r="AN42" i="1" s="1"/>
  <c r="AP33" i="1"/>
  <c r="AP42" i="1" s="1"/>
  <c r="D17" i="2"/>
  <c r="D26" i="2" s="1"/>
  <c r="AH33" i="1"/>
  <c r="AH42" i="1" s="1"/>
  <c r="AL33" i="1"/>
  <c r="AL42" i="1" s="1"/>
  <c r="AQ33" i="1"/>
  <c r="AQ42" i="1" s="1"/>
  <c r="AR33" i="1"/>
  <c r="AR42" i="1" s="1"/>
  <c r="AS33" i="1" l="1"/>
  <c r="AS42" i="1" s="1"/>
  <c r="E17" i="2"/>
  <c r="E26" i="2" s="1"/>
</calcChain>
</file>

<file path=xl/comments1.xml><?xml version="1.0" encoding="utf-8"?>
<comments xmlns="http://schemas.openxmlformats.org/spreadsheetml/2006/main">
  <authors>
    <author>darryl bannon</author>
  </authors>
  <commentList>
    <comment ref="I4" authorId="0" shapeId="0">
      <text>
        <r>
          <rPr>
            <b/>
            <sz val="9"/>
            <color indexed="81"/>
            <rFont val="Tahoma"/>
            <family val="2"/>
          </rPr>
          <t>Comment:</t>
        </r>
        <r>
          <rPr>
            <sz val="9"/>
            <color indexed="81"/>
            <rFont val="Tahoma"/>
            <family val="2"/>
          </rPr>
          <t xml:space="preserve">
Add in your company Year end</t>
        </r>
      </text>
    </comment>
  </commentList>
</comments>
</file>

<file path=xl/sharedStrings.xml><?xml version="1.0" encoding="utf-8"?>
<sst xmlns="http://schemas.openxmlformats.org/spreadsheetml/2006/main" count="73" uniqueCount="34">
  <si>
    <t>Todays date</t>
  </si>
  <si>
    <t>Company year end</t>
  </si>
  <si>
    <t xml:space="preserve"> </t>
  </si>
  <si>
    <t>Monthend</t>
  </si>
  <si>
    <t>Customer numbers</t>
  </si>
  <si>
    <t>Price</t>
  </si>
  <si>
    <t>Stream/product/service 1</t>
  </si>
  <si>
    <t>Stream/product/service 2</t>
  </si>
  <si>
    <t>Stream/product/service 3</t>
  </si>
  <si>
    <t>Stream/product/service 4</t>
  </si>
  <si>
    <t>Stream/product/service 5</t>
  </si>
  <si>
    <t>Stream/product/service 6</t>
  </si>
  <si>
    <t>Stream/product/service 7</t>
  </si>
  <si>
    <t>Stream/product/service 8</t>
  </si>
  <si>
    <t>Total Revenue</t>
  </si>
  <si>
    <t>Sub Total Revenue Streams</t>
  </si>
  <si>
    <t>Sponsorship</t>
  </si>
  <si>
    <t>Grants</t>
  </si>
  <si>
    <t>Other Income</t>
  </si>
  <si>
    <t xml:space="preserve">Consulting </t>
  </si>
  <si>
    <t>Other (rename appropriately)</t>
  </si>
  <si>
    <t>© Darryl Bannon Consulting Limited</t>
  </si>
  <si>
    <t>Year 1</t>
  </si>
  <si>
    <t>Year 2</t>
  </si>
  <si>
    <t>Year 3</t>
  </si>
  <si>
    <t xml:space="preserve">Summary Revenue </t>
  </si>
  <si>
    <t>Product Related Income</t>
  </si>
  <si>
    <t>Company Name</t>
  </si>
  <si>
    <t>Company XYZ</t>
  </si>
  <si>
    <t xml:space="preserve">    Price increase</t>
  </si>
  <si>
    <t xml:space="preserve">     Price increase</t>
  </si>
  <si>
    <t>Total</t>
  </si>
  <si>
    <t xml:space="preserve">Licencing </t>
  </si>
  <si>
    <t>Sample Revenue Projection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</si>
</sst>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809]* #,##0.00_-;\-[$£-809]* #,##0.00_-;_-[$£-809]* &quot;-&quot;??_-;_-@_-"/>
    <numFmt numFmtId="167" formatCode="[$-F800]dddd\,\ mmmm\ dd\,\ yy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Garamond"/>
      <family val="1"/>
    </font>
    <font>
      <b/>
      <sz val="14"/>
      <color theme="1"/>
      <name val="Garamond"/>
      <family val="1"/>
    </font>
    <font>
      <b/>
      <sz val="11"/>
      <color theme="1"/>
      <name val="Garamond"/>
      <family val="1"/>
    </font>
    <font>
      <sz val="9"/>
      <color indexed="81"/>
      <name val="Tahoma"/>
      <family val="2"/>
    </font>
    <font>
      <b/>
      <sz val="9"/>
      <color indexed="81"/>
      <name val="Tahoma"/>
      <family val="2"/>
    </font>
    <font>
      <sz val="11"/>
      <color rgb="FFFF3399"/>
      <name val="Garamond"/>
      <family val="1"/>
    </font>
    <font>
      <b/>
      <sz val="11"/>
      <color rgb="FF0070C0"/>
      <name val="Garamond"/>
      <family val="1"/>
    </font>
    <font>
      <sz val="11"/>
      <color rgb="FF0070C0"/>
      <name val="Calibri"/>
      <family val="2"/>
      <scheme val="minor"/>
    </font>
    <font>
      <b/>
      <sz val="12"/>
      <color theme="1"/>
      <name val="Garamond"/>
      <family val="1"/>
    </font>
    <font>
      <sz val="11"/>
      <color rgb="FF0070C0"/>
      <name val="Garamond"/>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43">
    <xf numFmtId="0" fontId="0" fillId="0" borderId="0" xfId="0"/>
    <xf numFmtId="0" fontId="3" fillId="2" borderId="0" xfId="0" applyFont="1" applyFill="1"/>
    <xf numFmtId="0" fontId="4" fillId="2" borderId="0" xfId="0" applyFont="1" applyFill="1"/>
    <xf numFmtId="0" fontId="5" fillId="3" borderId="0" xfId="0" applyFont="1" applyFill="1"/>
    <xf numFmtId="14" fontId="5" fillId="3" borderId="0" xfId="0" applyNumberFormat="1" applyFont="1" applyFill="1"/>
    <xf numFmtId="0" fontId="5" fillId="4" borderId="0" xfId="0" applyFont="1" applyFill="1"/>
    <xf numFmtId="14" fontId="3" fillId="4" borderId="0" xfId="0" applyNumberFormat="1" applyFont="1" applyFill="1"/>
    <xf numFmtId="0" fontId="3" fillId="2" borderId="0" xfId="0" applyFont="1" applyFill="1" applyAlignment="1">
      <alignment horizontal="center"/>
    </xf>
    <xf numFmtId="0" fontId="5" fillId="2" borderId="0" xfId="0" applyFont="1" applyFill="1"/>
    <xf numFmtId="0" fontId="5" fillId="2" borderId="0" xfId="0" applyFont="1" applyFill="1" applyAlignment="1">
      <alignment horizontal="center"/>
    </xf>
    <xf numFmtId="0" fontId="3" fillId="4" borderId="0" xfId="0" applyFont="1" applyFill="1"/>
    <xf numFmtId="166" fontId="3" fillId="4" borderId="0" xfId="0" applyNumberFormat="1" applyFont="1" applyFill="1"/>
    <xf numFmtId="166" fontId="3" fillId="4" borderId="0" xfId="1" applyNumberFormat="1" applyFont="1" applyFill="1"/>
    <xf numFmtId="166" fontId="3" fillId="2" borderId="0" xfId="0" applyNumberFormat="1" applyFont="1" applyFill="1"/>
    <xf numFmtId="166" fontId="3" fillId="3" borderId="1" xfId="0" applyNumberFormat="1" applyFont="1" applyFill="1" applyBorder="1"/>
    <xf numFmtId="166" fontId="3" fillId="3" borderId="2" xfId="0" applyNumberFormat="1" applyFont="1" applyFill="1" applyBorder="1"/>
    <xf numFmtId="0" fontId="3" fillId="4" borderId="2" xfId="0" applyFont="1" applyFill="1" applyBorder="1" applyAlignment="1">
      <alignment horizontal="center"/>
    </xf>
    <xf numFmtId="0" fontId="8" fillId="2" borderId="0" xfId="0" applyFont="1" applyFill="1"/>
    <xf numFmtId="166" fontId="5" fillId="3" borderId="1" xfId="0" applyNumberFormat="1" applyFont="1" applyFill="1" applyBorder="1"/>
    <xf numFmtId="0" fontId="5" fillId="3" borderId="2" xfId="0" applyNumberFormat="1" applyFont="1" applyFill="1" applyBorder="1" applyAlignment="1">
      <alignment horizontal="center"/>
    </xf>
    <xf numFmtId="0" fontId="5" fillId="3" borderId="2" xfId="0" applyFont="1" applyFill="1" applyBorder="1" applyAlignment="1">
      <alignment horizontal="center"/>
    </xf>
    <xf numFmtId="166" fontId="3" fillId="3" borderId="2" xfId="2" applyNumberFormat="1" applyFont="1" applyFill="1" applyBorder="1"/>
    <xf numFmtId="166" fontId="3" fillId="3" borderId="3" xfId="0" applyNumberFormat="1" applyFont="1" applyFill="1" applyBorder="1"/>
    <xf numFmtId="167" fontId="5" fillId="3" borderId="2" xfId="0" applyNumberFormat="1" applyFont="1" applyFill="1" applyBorder="1"/>
    <xf numFmtId="0" fontId="12" fillId="2" borderId="0" xfId="0" applyFont="1" applyFill="1" applyAlignment="1">
      <alignment horizontal="center"/>
    </xf>
    <xf numFmtId="0" fontId="9" fillId="2" borderId="0" xfId="0" applyFont="1" applyFill="1" applyAlignment="1">
      <alignment horizontal="center"/>
    </xf>
    <xf numFmtId="0" fontId="5" fillId="4" borderId="2" xfId="0" applyFont="1" applyFill="1" applyBorder="1" applyAlignment="1">
      <alignment horizontal="center"/>
    </xf>
    <xf numFmtId="0" fontId="4" fillId="2" borderId="0" xfId="0" applyFont="1" applyFill="1" applyAlignment="1">
      <alignment horizontal="center"/>
    </xf>
    <xf numFmtId="0" fontId="11" fillId="4" borderId="0" xfId="0" applyFont="1" applyFill="1"/>
    <xf numFmtId="0" fontId="10" fillId="0" borderId="0" xfId="0" applyFont="1" applyAlignment="1">
      <alignment horizontal="center"/>
    </xf>
    <xf numFmtId="0" fontId="5" fillId="3" borderId="5" xfId="0" applyFont="1" applyFill="1" applyBorder="1" applyAlignment="1">
      <alignment horizontal="center"/>
    </xf>
    <xf numFmtId="0" fontId="5" fillId="3" borderId="4" xfId="0" applyFont="1" applyFill="1" applyBorder="1" applyAlignment="1">
      <alignment horizontal="center"/>
    </xf>
    <xf numFmtId="0" fontId="10" fillId="2" borderId="0" xfId="0" applyFont="1" applyFill="1" applyAlignment="1">
      <alignment horizontal="center"/>
    </xf>
    <xf numFmtId="0" fontId="5" fillId="2" borderId="0"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xf numFmtId="166" fontId="5" fillId="3" borderId="5" xfId="0" applyNumberFormat="1" applyFont="1" applyFill="1" applyBorder="1"/>
    <xf numFmtId="166" fontId="3" fillId="4" borderId="6" xfId="0" applyNumberFormat="1" applyFont="1" applyFill="1" applyBorder="1"/>
    <xf numFmtId="0" fontId="3" fillId="2" borderId="6" xfId="0" applyFont="1" applyFill="1" applyBorder="1"/>
    <xf numFmtId="0" fontId="5" fillId="4" borderId="0" xfId="0" applyFont="1" applyFill="1" applyAlignment="1"/>
    <xf numFmtId="0" fontId="2" fillId="0" borderId="0" xfId="0" applyFont="1" applyAlignment="1"/>
    <xf numFmtId="0" fontId="9" fillId="2" borderId="0" xfId="0" applyFont="1" applyFill="1" applyAlignment="1">
      <alignment horizontal="center"/>
    </xf>
    <xf numFmtId="0" fontId="10"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66675</xdr:rowOff>
    </xdr:from>
    <xdr:to>
      <xdr:col>4</xdr:col>
      <xdr:colOff>628650</xdr:colOff>
      <xdr:row>6</xdr:row>
      <xdr:rowOff>104775</xdr:rowOff>
    </xdr:to>
    <xdr:sp macro="" textlink="">
      <xdr:nvSpPr>
        <xdr:cNvPr id="2" name="TextBox 1"/>
        <xdr:cNvSpPr txBox="1"/>
      </xdr:nvSpPr>
      <xdr:spPr>
        <a:xfrm>
          <a:off x="200025" y="495300"/>
          <a:ext cx="3581400" cy="8001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chemeClr val="bg1"/>
              </a:solidFill>
            </a:rPr>
            <a:t>Enter data in Grey areas</a:t>
          </a:r>
        </a:p>
        <a:p>
          <a:pPr algn="ctr"/>
          <a:endParaRPr lang="en-GB" sz="800" b="1">
            <a:solidFill>
              <a:schemeClr val="bg1"/>
            </a:solidFill>
          </a:endParaRPr>
        </a:p>
        <a:p>
          <a:pPr algn="ctr"/>
          <a:r>
            <a:rPr lang="en-GB" sz="1100" b="1" baseline="0">
              <a:solidFill>
                <a:schemeClr val="bg1"/>
              </a:solidFill>
            </a:rPr>
            <a:t>Cream areas are for calculation - try not to use, unless for over riding </a:t>
          </a:r>
        </a:p>
        <a:p>
          <a:pPr algn="ctr"/>
          <a:r>
            <a:rPr lang="en-GB" sz="1100" b="1" baseline="0"/>
            <a:t> </a:t>
          </a:r>
          <a:endParaRPr lang="en-GB" sz="1100" b="1"/>
        </a:p>
      </xdr:txBody>
    </xdr:sp>
    <xdr:clientData/>
  </xdr:twoCellAnchor>
  <xdr:twoCellAnchor>
    <xdr:from>
      <xdr:col>1</xdr:col>
      <xdr:colOff>161925</xdr:colOff>
      <xdr:row>9</xdr:row>
      <xdr:rowOff>66674</xdr:rowOff>
    </xdr:from>
    <xdr:to>
      <xdr:col>3</xdr:col>
      <xdr:colOff>152401</xdr:colOff>
      <xdr:row>14</xdr:row>
      <xdr:rowOff>57149</xdr:rowOff>
    </xdr:to>
    <xdr:sp macro="" textlink="">
      <xdr:nvSpPr>
        <xdr:cNvPr id="3" name="TextBox 2"/>
        <xdr:cNvSpPr txBox="1"/>
      </xdr:nvSpPr>
      <xdr:spPr>
        <a:xfrm>
          <a:off x="1695450" y="1638299"/>
          <a:ext cx="923926" cy="942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Garamond" panose="02020404030301010803" pitchFamily="18" charset="0"/>
            </a:rPr>
            <a:t>Enter</a:t>
          </a:r>
          <a:r>
            <a:rPr lang="en-GB" sz="1100" baseline="0">
              <a:latin typeface="Garamond" panose="02020404030301010803" pitchFamily="18" charset="0"/>
            </a:rPr>
            <a:t> the number of estimated customers in this section</a:t>
          </a:r>
          <a:endParaRPr lang="en-GB" sz="1100">
            <a:latin typeface="Garamond" panose="02020404030301010803" pitchFamily="18" charset="0"/>
          </a:endParaRPr>
        </a:p>
      </xdr:txBody>
    </xdr:sp>
    <xdr:clientData/>
  </xdr:twoCellAnchor>
  <xdr:twoCellAnchor>
    <xdr:from>
      <xdr:col>3</xdr:col>
      <xdr:colOff>152401</xdr:colOff>
      <xdr:row>10</xdr:row>
      <xdr:rowOff>104776</xdr:rowOff>
    </xdr:from>
    <xdr:to>
      <xdr:col>3</xdr:col>
      <xdr:colOff>657225</xdr:colOff>
      <xdr:row>11</xdr:row>
      <xdr:rowOff>157162</xdr:rowOff>
    </xdr:to>
    <xdr:cxnSp macro="">
      <xdr:nvCxnSpPr>
        <xdr:cNvPr id="5" name="Straight Arrow Connector 4"/>
        <xdr:cNvCxnSpPr>
          <a:stCxn id="3" idx="3"/>
        </xdr:cNvCxnSpPr>
      </xdr:nvCxnSpPr>
      <xdr:spPr>
        <a:xfrm flipV="1">
          <a:off x="2619376" y="1866901"/>
          <a:ext cx="504824" cy="242886"/>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847724</xdr:colOff>
      <xdr:row>12</xdr:row>
      <xdr:rowOff>76199</xdr:rowOff>
    </xdr:from>
    <xdr:to>
      <xdr:col>7</xdr:col>
      <xdr:colOff>333374</xdr:colOff>
      <xdr:row>17</xdr:row>
      <xdr:rowOff>66674</xdr:rowOff>
    </xdr:to>
    <xdr:sp macro="" textlink="">
      <xdr:nvSpPr>
        <xdr:cNvPr id="8" name="TextBox 7"/>
        <xdr:cNvSpPr txBox="1"/>
      </xdr:nvSpPr>
      <xdr:spPr>
        <a:xfrm>
          <a:off x="4000499" y="2219324"/>
          <a:ext cx="2047875" cy="942975"/>
        </a:xfrm>
        <a:prstGeom prst="rect">
          <a:avLst/>
        </a:prstGeom>
        <a:solidFill>
          <a:srgbClr val="FFFF00">
            <a:alpha val="9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Garamond" panose="02020404030301010803" pitchFamily="18" charset="0"/>
            </a:rPr>
            <a:t>You</a:t>
          </a:r>
          <a:r>
            <a:rPr lang="en-GB" sz="1100" baseline="0">
              <a:latin typeface="Garamond" panose="02020404030301010803" pitchFamily="18" charset="0"/>
            </a:rPr>
            <a:t> can insert lines for additional products, just make sure to copy the format from the above line and create a complimentary line in the section below </a:t>
          </a:r>
          <a:endParaRPr lang="en-GB" sz="1100">
            <a:latin typeface="Garamond" panose="02020404030301010803" pitchFamily="18" charset="0"/>
          </a:endParaRPr>
        </a:p>
      </xdr:txBody>
    </xdr:sp>
    <xdr:clientData/>
  </xdr:twoCellAnchor>
  <xdr:twoCellAnchor>
    <xdr:from>
      <xdr:col>0</xdr:col>
      <xdr:colOff>1390650</xdr:colOff>
      <xdr:row>14</xdr:row>
      <xdr:rowOff>166687</xdr:rowOff>
    </xdr:from>
    <xdr:to>
      <xdr:col>4</xdr:col>
      <xdr:colOff>847724</xdr:colOff>
      <xdr:row>17</xdr:row>
      <xdr:rowOff>57150</xdr:rowOff>
    </xdr:to>
    <xdr:cxnSp macro="">
      <xdr:nvCxnSpPr>
        <xdr:cNvPr id="9" name="Straight Arrow Connector 8"/>
        <xdr:cNvCxnSpPr>
          <a:stCxn id="8" idx="1"/>
        </xdr:cNvCxnSpPr>
      </xdr:nvCxnSpPr>
      <xdr:spPr>
        <a:xfrm flipH="1">
          <a:off x="1390650" y="2690812"/>
          <a:ext cx="2609849" cy="461963"/>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638174</xdr:colOff>
      <xdr:row>21</xdr:row>
      <xdr:rowOff>47624</xdr:rowOff>
    </xdr:from>
    <xdr:to>
      <xdr:col>7</xdr:col>
      <xdr:colOff>466725</xdr:colOff>
      <xdr:row>27</xdr:row>
      <xdr:rowOff>47625</xdr:rowOff>
    </xdr:to>
    <xdr:sp macro="" textlink="">
      <xdr:nvSpPr>
        <xdr:cNvPr id="12" name="TextBox 11"/>
        <xdr:cNvSpPr txBox="1"/>
      </xdr:nvSpPr>
      <xdr:spPr>
        <a:xfrm>
          <a:off x="3762374" y="4114799"/>
          <a:ext cx="2390776" cy="1057276"/>
        </a:xfrm>
        <a:prstGeom prst="rect">
          <a:avLst/>
        </a:prstGeom>
        <a:solidFill>
          <a:srgbClr val="FFFF00">
            <a:alpha val="9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Garamond" panose="02020404030301010803" pitchFamily="18" charset="0"/>
            </a:rPr>
            <a:t>You</a:t>
          </a:r>
          <a:r>
            <a:rPr lang="en-GB" sz="1100" baseline="0">
              <a:latin typeface="Garamond" panose="02020404030301010803" pitchFamily="18" charset="0"/>
            </a:rPr>
            <a:t> can insert lines for additional products, just make sure to copy the format from the line above and make sure the formula correctly links to the section above (it will you copy the formula from the row above)</a:t>
          </a:r>
          <a:endParaRPr lang="en-GB" sz="1100">
            <a:latin typeface="Garamond" panose="02020404030301010803" pitchFamily="18" charset="0"/>
          </a:endParaRPr>
        </a:p>
      </xdr:txBody>
    </xdr:sp>
    <xdr:clientData/>
  </xdr:twoCellAnchor>
  <xdr:twoCellAnchor>
    <xdr:from>
      <xdr:col>0</xdr:col>
      <xdr:colOff>876302</xdr:colOff>
      <xdr:row>24</xdr:row>
      <xdr:rowOff>90487</xdr:rowOff>
    </xdr:from>
    <xdr:to>
      <xdr:col>4</xdr:col>
      <xdr:colOff>638174</xdr:colOff>
      <xdr:row>31</xdr:row>
      <xdr:rowOff>66675</xdr:rowOff>
    </xdr:to>
    <xdr:cxnSp macro="">
      <xdr:nvCxnSpPr>
        <xdr:cNvPr id="13" name="Straight Arrow Connector 12"/>
        <xdr:cNvCxnSpPr>
          <a:stCxn id="12" idx="1"/>
        </xdr:cNvCxnSpPr>
      </xdr:nvCxnSpPr>
      <xdr:spPr>
        <a:xfrm flipH="1">
          <a:off x="876302" y="4643437"/>
          <a:ext cx="2886072" cy="1309688"/>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866773</xdr:colOff>
      <xdr:row>43</xdr:row>
      <xdr:rowOff>314324</xdr:rowOff>
    </xdr:from>
    <xdr:to>
      <xdr:col>4</xdr:col>
      <xdr:colOff>895349</xdr:colOff>
      <xdr:row>50</xdr:row>
      <xdr:rowOff>161925</xdr:rowOff>
    </xdr:to>
    <xdr:sp macro="" textlink="">
      <xdr:nvSpPr>
        <xdr:cNvPr id="19" name="TextBox 18"/>
        <xdr:cNvSpPr txBox="1"/>
      </xdr:nvSpPr>
      <xdr:spPr>
        <a:xfrm>
          <a:off x="866773" y="7600949"/>
          <a:ext cx="3181351" cy="1628776"/>
        </a:xfrm>
        <a:prstGeom prst="rect">
          <a:avLst/>
        </a:prstGeom>
        <a:solidFill>
          <a:srgbClr val="FFFF00">
            <a:alpha val="9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Garamond" panose="02020404030301010803" pitchFamily="18" charset="0"/>
            </a:rPr>
            <a:t>Many businesses get sponsorship and other forms of adhoc revenue</a:t>
          </a:r>
          <a:r>
            <a:rPr lang="en-GB" sz="1100" baseline="0">
              <a:latin typeface="Garamond" panose="02020404030301010803" pitchFamily="18" charset="0"/>
            </a:rPr>
            <a:t>, so use this section appropriately. </a:t>
          </a:r>
        </a:p>
        <a:p>
          <a:r>
            <a:rPr lang="en-GB" sz="1100" baseline="0">
              <a:latin typeface="Garamond" panose="02020404030301010803" pitchFamily="18" charset="0"/>
            </a:rPr>
            <a:t>DO NOT INCLUDE INVESTMENT MONIES. INVESTMENT IS NOT REVENUE!!</a:t>
          </a:r>
        </a:p>
        <a:p>
          <a:endParaRPr lang="en-GB" sz="1100" baseline="0">
            <a:latin typeface="Garamond" panose="02020404030301010803" pitchFamily="18" charset="0"/>
          </a:endParaRPr>
        </a:p>
        <a:p>
          <a:r>
            <a:rPr lang="en-GB" sz="1100" baseline="0">
              <a:latin typeface="Garamond" panose="02020404030301010803" pitchFamily="18" charset="0"/>
            </a:rPr>
            <a:t>Also note, if you have small immaterial amounts of income (less than 5% of your total revenue) for the purposes of an investment deck, you do not have to break out this income, just included under 'other'. </a:t>
          </a:r>
        </a:p>
        <a:p>
          <a:endParaRPr lang="en-GB" sz="1100">
            <a:latin typeface="Garamond" panose="02020404030301010803" pitchFamily="18" charset="0"/>
          </a:endParaRPr>
        </a:p>
      </xdr:txBody>
    </xdr:sp>
    <xdr:clientData/>
  </xdr:twoCellAnchor>
  <xdr:twoCellAnchor>
    <xdr:from>
      <xdr:col>0</xdr:col>
      <xdr:colOff>1381127</xdr:colOff>
      <xdr:row>40</xdr:row>
      <xdr:rowOff>9526</xdr:rowOff>
    </xdr:from>
    <xdr:to>
      <xdr:col>2</xdr:col>
      <xdr:colOff>600074</xdr:colOff>
      <xdr:row>43</xdr:row>
      <xdr:rowOff>314324</xdr:rowOff>
    </xdr:to>
    <xdr:cxnSp macro="">
      <xdr:nvCxnSpPr>
        <xdr:cNvPr id="20" name="Straight Arrow Connector 19"/>
        <xdr:cNvCxnSpPr>
          <a:stCxn id="19" idx="0"/>
        </xdr:cNvCxnSpPr>
      </xdr:nvCxnSpPr>
      <xdr:spPr>
        <a:xfrm flipH="1" flipV="1">
          <a:off x="1381127" y="6724651"/>
          <a:ext cx="1076322" cy="876298"/>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323850</xdr:colOff>
      <xdr:row>17</xdr:row>
      <xdr:rowOff>123825</xdr:rowOff>
    </xdr:from>
    <xdr:to>
      <xdr:col>26</xdr:col>
      <xdr:colOff>228600</xdr:colOff>
      <xdr:row>22</xdr:row>
      <xdr:rowOff>1</xdr:rowOff>
    </xdr:to>
    <xdr:sp macro="" textlink="">
      <xdr:nvSpPr>
        <xdr:cNvPr id="25" name="TextBox 24"/>
        <xdr:cNvSpPr txBox="1"/>
      </xdr:nvSpPr>
      <xdr:spPr>
        <a:xfrm>
          <a:off x="15430500" y="3409950"/>
          <a:ext cx="2438400" cy="8286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Garamond" panose="02020404030301010803" pitchFamily="18" charset="0"/>
            </a:rPr>
            <a:t>As this is a estimate,</a:t>
          </a:r>
          <a:r>
            <a:rPr lang="en-GB" sz="1100" baseline="0">
              <a:latin typeface="Garamond" panose="02020404030301010803" pitchFamily="18" charset="0"/>
            </a:rPr>
            <a:t> you are only accounting for inflation and other margin increases. Do not worry about this being perfect. Adjust as estimate. </a:t>
          </a:r>
        </a:p>
        <a:p>
          <a:endParaRPr lang="en-GB" sz="1100">
            <a:latin typeface="Garamond" panose="02020404030301010803" pitchFamily="18" charset="0"/>
          </a:endParaRPr>
        </a:p>
      </xdr:txBody>
    </xdr:sp>
    <xdr:clientData/>
  </xdr:twoCellAnchor>
  <xdr:twoCellAnchor>
    <xdr:from>
      <xdr:col>19</xdr:col>
      <xdr:colOff>571500</xdr:colOff>
      <xdr:row>19</xdr:row>
      <xdr:rowOff>157163</xdr:rowOff>
    </xdr:from>
    <xdr:to>
      <xdr:col>22</xdr:col>
      <xdr:colOff>323850</xdr:colOff>
      <xdr:row>21</xdr:row>
      <xdr:rowOff>57150</xdr:rowOff>
    </xdr:to>
    <xdr:cxnSp macro="">
      <xdr:nvCxnSpPr>
        <xdr:cNvPr id="26" name="Straight Arrow Connector 25"/>
        <xdr:cNvCxnSpPr>
          <a:stCxn id="25" idx="1"/>
        </xdr:cNvCxnSpPr>
      </xdr:nvCxnSpPr>
      <xdr:spPr>
        <a:xfrm flipH="1">
          <a:off x="13849350" y="3824288"/>
          <a:ext cx="1581150" cy="280987"/>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26</xdr:col>
      <xdr:colOff>228600</xdr:colOff>
      <xdr:row>19</xdr:row>
      <xdr:rowOff>157163</xdr:rowOff>
    </xdr:from>
    <xdr:to>
      <xdr:col>32</xdr:col>
      <xdr:colOff>609600</xdr:colOff>
      <xdr:row>21</xdr:row>
      <xdr:rowOff>28575</xdr:rowOff>
    </xdr:to>
    <xdr:cxnSp macro="">
      <xdr:nvCxnSpPr>
        <xdr:cNvPr id="29" name="Straight Arrow Connector 28"/>
        <xdr:cNvCxnSpPr>
          <a:stCxn id="25" idx="3"/>
        </xdr:cNvCxnSpPr>
      </xdr:nvCxnSpPr>
      <xdr:spPr>
        <a:xfrm>
          <a:off x="17868900" y="3824288"/>
          <a:ext cx="3781425" cy="252412"/>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17</xdr:row>
      <xdr:rowOff>0</xdr:rowOff>
    </xdr:from>
    <xdr:to>
      <xdr:col>13</xdr:col>
      <xdr:colOff>133351</xdr:colOff>
      <xdr:row>22</xdr:row>
      <xdr:rowOff>0</xdr:rowOff>
    </xdr:to>
    <xdr:sp macro="" textlink="">
      <xdr:nvSpPr>
        <xdr:cNvPr id="2" name="TextBox 1"/>
        <xdr:cNvSpPr txBox="1"/>
      </xdr:nvSpPr>
      <xdr:spPr>
        <a:xfrm>
          <a:off x="6553200" y="3248025"/>
          <a:ext cx="3181351" cy="952500"/>
        </a:xfrm>
        <a:prstGeom prst="rect">
          <a:avLst/>
        </a:prstGeom>
        <a:solidFill>
          <a:srgbClr val="FFFF00">
            <a:alpha val="9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Garamond" panose="02020404030301010803" pitchFamily="18" charset="0"/>
            </a:rPr>
            <a:t>If you insert lines in the calculator, please make sure you insert recriprical</a:t>
          </a:r>
          <a:r>
            <a:rPr lang="en-GB" sz="1100" baseline="0">
              <a:latin typeface="Garamond" panose="02020404030301010803" pitchFamily="18" charset="0"/>
            </a:rPr>
            <a:t> lines and copy the formulas from the line above. </a:t>
          </a:r>
        </a:p>
        <a:p>
          <a:endParaRPr lang="en-GB" sz="1100" baseline="0">
            <a:latin typeface="Garamond" panose="02020404030301010803" pitchFamily="18" charset="0"/>
          </a:endParaRPr>
        </a:p>
        <a:p>
          <a:r>
            <a:rPr lang="en-GB" sz="1100" b="1" baseline="0">
              <a:latin typeface="Garamond" panose="02020404030301010803" pitchFamily="18" charset="0"/>
            </a:rPr>
            <a:t>Sence check formula links</a:t>
          </a:r>
        </a:p>
        <a:p>
          <a:endParaRPr lang="en-GB" sz="1100">
            <a:latin typeface="Garamond" panose="02020404030301010803" pitchFamily="18" charset="0"/>
          </a:endParaRPr>
        </a:p>
      </xdr:txBody>
    </xdr:sp>
    <xdr:clientData/>
  </xdr:twoCellAnchor>
  <xdr:twoCellAnchor>
    <xdr:from>
      <xdr:col>5</xdr:col>
      <xdr:colOff>57150</xdr:colOff>
      <xdr:row>15</xdr:row>
      <xdr:rowOff>9525</xdr:rowOff>
    </xdr:from>
    <xdr:to>
      <xdr:col>7</xdr:col>
      <xdr:colOff>600075</xdr:colOff>
      <xdr:row>16</xdr:row>
      <xdr:rowOff>161925</xdr:rowOff>
    </xdr:to>
    <xdr:cxnSp macro="">
      <xdr:nvCxnSpPr>
        <xdr:cNvPr id="4" name="Straight Arrow Connector 3"/>
        <xdr:cNvCxnSpPr/>
      </xdr:nvCxnSpPr>
      <xdr:spPr>
        <a:xfrm flipH="1" flipV="1">
          <a:off x="4781550" y="2876550"/>
          <a:ext cx="1762125" cy="34290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38100</xdr:colOff>
      <xdr:row>23</xdr:row>
      <xdr:rowOff>1</xdr:rowOff>
    </xdr:from>
    <xdr:to>
      <xdr:col>8</xdr:col>
      <xdr:colOff>9525</xdr:colOff>
      <xdr:row>24</xdr:row>
      <xdr:rowOff>19050</xdr:rowOff>
    </xdr:to>
    <xdr:cxnSp macro="">
      <xdr:nvCxnSpPr>
        <xdr:cNvPr id="5" name="Straight Arrow Connector 4"/>
        <xdr:cNvCxnSpPr/>
      </xdr:nvCxnSpPr>
      <xdr:spPr>
        <a:xfrm flipH="1">
          <a:off x="4762500" y="4200526"/>
          <a:ext cx="1800225" cy="209549"/>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2:AS47"/>
  <sheetViews>
    <sheetView tabSelected="1" topLeftCell="A13" zoomScaleNormal="100" workbookViewId="0">
      <selection activeCell="F5" sqref="F5"/>
    </sheetView>
  </sheetViews>
  <sheetFormatPr defaultRowHeight="15" x14ac:dyDescent="0.25"/>
  <cols>
    <col min="1" max="1" width="23" style="1" bestFit="1" customWidth="1"/>
    <col min="2" max="2" width="4.85546875" style="1" customWidth="1"/>
    <col min="3" max="3" width="9.140625" style="1"/>
    <col min="4" max="4" width="9.85546875" style="1" customWidth="1"/>
    <col min="5" max="5" width="15.85546875" style="1" bestFit="1" customWidth="1"/>
    <col min="6" max="6" width="11" style="1" bestFit="1" customWidth="1"/>
    <col min="7" max="7" width="11.5703125" style="1" bestFit="1" customWidth="1"/>
    <col min="8" max="8" width="11" style="1" bestFit="1" customWidth="1"/>
    <col min="9" max="9" width="11.28515625" style="1" bestFit="1" customWidth="1"/>
    <col min="10" max="10" width="10.85546875" style="1" bestFit="1" customWidth="1"/>
    <col min="11" max="13" width="10.5703125" style="1" bestFit="1" customWidth="1"/>
    <col min="14" max="14" width="10.140625" style="1" bestFit="1" customWidth="1"/>
    <col min="15" max="15" width="11.28515625" style="1" customWidth="1"/>
    <col min="16" max="16" width="10.28515625" style="1" bestFit="1" customWidth="1"/>
    <col min="17" max="17" width="11.85546875" style="1" bestFit="1" customWidth="1"/>
    <col min="18" max="18" width="5.7109375" style="1" customWidth="1"/>
    <col min="19" max="19" width="12" style="1" bestFit="1" customWidth="1"/>
    <col min="20" max="23" width="9.140625" style="1"/>
    <col min="24" max="24" width="14.85546875" style="1" customWidth="1"/>
    <col min="25" max="26" width="9.140625" style="1"/>
    <col min="27" max="27" width="11" style="1" customWidth="1"/>
    <col min="28" max="28" width="9.140625" style="1"/>
    <col min="29" max="29" width="10.85546875" style="1" bestFit="1" customWidth="1"/>
    <col min="30" max="30" width="10.85546875" style="1" customWidth="1"/>
    <col min="31" max="31" width="17.140625" style="1" customWidth="1"/>
    <col min="32" max="32" width="5.42578125" style="1" customWidth="1"/>
    <col min="33" max="33" width="16.7109375" style="1" customWidth="1"/>
    <col min="34" max="37" width="9.140625" style="1"/>
    <col min="38" max="38" width="10.5703125" style="1" bestFit="1" customWidth="1"/>
    <col min="39" max="40" width="9.140625" style="1"/>
    <col min="41" max="41" width="11.140625" style="1" customWidth="1"/>
    <col min="42" max="42" width="9.140625" style="1"/>
    <col min="43" max="43" width="10.85546875" style="1" bestFit="1" customWidth="1"/>
    <col min="44" max="44" width="10.7109375" style="1" customWidth="1"/>
    <col min="45" max="45" width="19.140625" style="1" customWidth="1"/>
    <col min="46" max="16384" width="9.140625" style="1"/>
  </cols>
  <sheetData>
    <row r="2" spans="1:44" ht="18.75" x14ac:dyDescent="0.3">
      <c r="A2" s="2" t="s">
        <v>33</v>
      </c>
      <c r="E2" s="3" t="s">
        <v>0</v>
      </c>
      <c r="F2" s="4">
        <f ca="1">TODAY()</f>
        <v>44337</v>
      </c>
      <c r="H2" s="39" t="s">
        <v>27</v>
      </c>
      <c r="I2" s="40"/>
      <c r="J2" s="28" t="s">
        <v>28</v>
      </c>
      <c r="K2" s="10"/>
      <c r="L2" s="10"/>
      <c r="M2" s="10"/>
    </row>
    <row r="4" spans="1:44" x14ac:dyDescent="0.25">
      <c r="G4" s="5" t="s">
        <v>1</v>
      </c>
      <c r="H4" s="5"/>
      <c r="I4" s="6">
        <v>42735</v>
      </c>
    </row>
    <row r="7" spans="1:44" s="7" customFormat="1" x14ac:dyDescent="0.25">
      <c r="E7" s="41" t="s">
        <v>22</v>
      </c>
      <c r="F7" s="42"/>
      <c r="G7" s="42"/>
      <c r="H7" s="42"/>
      <c r="I7" s="42"/>
      <c r="J7" s="42"/>
      <c r="K7" s="42"/>
      <c r="L7" s="42"/>
      <c r="M7" s="42"/>
      <c r="N7" s="42"/>
      <c r="O7" s="42"/>
      <c r="P7" s="42"/>
      <c r="Q7" s="32"/>
      <c r="S7" s="41" t="s">
        <v>23</v>
      </c>
      <c r="T7" s="42"/>
      <c r="U7" s="42"/>
      <c r="V7" s="42"/>
      <c r="W7" s="42"/>
      <c r="X7" s="42"/>
      <c r="Y7" s="42"/>
      <c r="Z7" s="42"/>
      <c r="AA7" s="42"/>
      <c r="AB7" s="42"/>
      <c r="AC7" s="42"/>
      <c r="AD7" s="42"/>
      <c r="AE7" s="32"/>
      <c r="AG7" s="41" t="s">
        <v>24</v>
      </c>
      <c r="AH7" s="42"/>
      <c r="AI7" s="42"/>
      <c r="AJ7" s="42"/>
      <c r="AK7" s="42"/>
      <c r="AL7" s="42"/>
      <c r="AM7" s="42"/>
      <c r="AN7" s="42"/>
      <c r="AO7" s="42"/>
      <c r="AP7" s="42"/>
      <c r="AQ7" s="42"/>
      <c r="AR7" s="42"/>
    </row>
    <row r="8" spans="1:44" s="9" customFormat="1" x14ac:dyDescent="0.25">
      <c r="A8" s="8" t="s">
        <v>4</v>
      </c>
      <c r="D8" s="9" t="s">
        <v>3</v>
      </c>
      <c r="E8" s="19" t="str">
        <f>TEXT($I$4-340,"mmmm")</f>
        <v>January</v>
      </c>
      <c r="F8" s="20" t="str">
        <f>TEXT($I$4-325,"mmmm")</f>
        <v>February</v>
      </c>
      <c r="G8" s="19" t="str">
        <f>TEXT($I$4-300,"mmmm")</f>
        <v>March</v>
      </c>
      <c r="H8" s="20" t="str">
        <f>TEXT($I$4-270,"mmmm")</f>
        <v>April</v>
      </c>
      <c r="I8" s="19" t="str">
        <f>TEXT($I$4-240,"mmmm")</f>
        <v>May</v>
      </c>
      <c r="J8" s="19" t="str">
        <f>TEXT($I$4-210,"mmmm")</f>
        <v>June</v>
      </c>
      <c r="K8" s="19" t="str">
        <f>TEXT($I$4-179,"mmmm")</f>
        <v>July</v>
      </c>
      <c r="L8" s="20" t="str">
        <f>TEXT($I$4-140,"mmmm")</f>
        <v>August</v>
      </c>
      <c r="M8" s="20" t="str">
        <f>TEXT($I$4-118,"mmmm")</f>
        <v>September</v>
      </c>
      <c r="N8" s="20" t="str">
        <f>TEXT($I$4-80,"mmmm")</f>
        <v>October</v>
      </c>
      <c r="O8" s="20" t="str">
        <f>TEXT($I$4-50,"mmmm")</f>
        <v>November</v>
      </c>
      <c r="P8" s="20" t="str">
        <f>TEXT($I$4,"mmmm")</f>
        <v>December</v>
      </c>
      <c r="Q8" s="33"/>
      <c r="S8" s="19" t="str">
        <f t="shared" ref="S8:AD8" si="0">E8</f>
        <v>January</v>
      </c>
      <c r="T8" s="20" t="str">
        <f t="shared" si="0"/>
        <v>February</v>
      </c>
      <c r="U8" s="19" t="str">
        <f t="shared" si="0"/>
        <v>March</v>
      </c>
      <c r="V8" s="20" t="str">
        <f t="shared" si="0"/>
        <v>April</v>
      </c>
      <c r="W8" s="19" t="str">
        <f t="shared" si="0"/>
        <v>May</v>
      </c>
      <c r="X8" s="19" t="str">
        <f t="shared" si="0"/>
        <v>June</v>
      </c>
      <c r="Y8" s="19" t="str">
        <f t="shared" si="0"/>
        <v>July</v>
      </c>
      <c r="Z8" s="20" t="str">
        <f t="shared" si="0"/>
        <v>August</v>
      </c>
      <c r="AA8" s="20" t="str">
        <f t="shared" si="0"/>
        <v>September</v>
      </c>
      <c r="AB8" s="20" t="str">
        <f t="shared" si="0"/>
        <v>October</v>
      </c>
      <c r="AC8" s="20" t="str">
        <f t="shared" si="0"/>
        <v>November</v>
      </c>
      <c r="AD8" s="20" t="str">
        <f t="shared" si="0"/>
        <v>December</v>
      </c>
      <c r="AE8" s="33"/>
      <c r="AG8" s="19" t="str">
        <f>S8</f>
        <v>January</v>
      </c>
      <c r="AH8" s="20" t="str">
        <f t="shared" ref="AH8:AR8" si="1">T8</f>
        <v>February</v>
      </c>
      <c r="AI8" s="19" t="str">
        <f t="shared" si="1"/>
        <v>March</v>
      </c>
      <c r="AJ8" s="20" t="str">
        <f t="shared" si="1"/>
        <v>April</v>
      </c>
      <c r="AK8" s="19" t="str">
        <f t="shared" si="1"/>
        <v>May</v>
      </c>
      <c r="AL8" s="19" t="str">
        <f t="shared" si="1"/>
        <v>June</v>
      </c>
      <c r="AM8" s="19" t="str">
        <f t="shared" si="1"/>
        <v>July</v>
      </c>
      <c r="AN8" s="20" t="str">
        <f t="shared" si="1"/>
        <v>August</v>
      </c>
      <c r="AO8" s="20" t="str">
        <f t="shared" si="1"/>
        <v>September</v>
      </c>
      <c r="AP8" s="20" t="str">
        <f t="shared" si="1"/>
        <v>October</v>
      </c>
      <c r="AQ8" s="20" t="str">
        <f t="shared" si="1"/>
        <v>November</v>
      </c>
      <c r="AR8" s="20" t="str">
        <f t="shared" si="1"/>
        <v>December</v>
      </c>
    </row>
    <row r="10" spans="1:44" x14ac:dyDescent="0.25">
      <c r="A10" s="1" t="s">
        <v>6</v>
      </c>
      <c r="E10" s="16">
        <v>5</v>
      </c>
      <c r="F10" s="16"/>
      <c r="G10" s="16"/>
      <c r="H10" s="16"/>
      <c r="I10" s="16"/>
      <c r="J10" s="16"/>
      <c r="K10" s="16"/>
      <c r="L10" s="16"/>
      <c r="M10" s="16"/>
      <c r="N10" s="16"/>
      <c r="O10" s="16"/>
      <c r="P10" s="16"/>
      <c r="Q10" s="34"/>
      <c r="S10" s="16">
        <v>100</v>
      </c>
      <c r="T10" s="16"/>
      <c r="U10" s="16"/>
      <c r="V10" s="16"/>
      <c r="W10" s="16"/>
      <c r="X10" s="16"/>
      <c r="Y10" s="16"/>
      <c r="Z10" s="16"/>
      <c r="AA10" s="16"/>
      <c r="AB10" s="16"/>
      <c r="AC10" s="16"/>
      <c r="AD10" s="16"/>
      <c r="AE10" s="34"/>
      <c r="AG10" s="16">
        <v>100</v>
      </c>
      <c r="AH10" s="16"/>
      <c r="AI10" s="16"/>
      <c r="AJ10" s="16"/>
      <c r="AK10" s="16"/>
      <c r="AL10" s="16"/>
      <c r="AM10" s="16"/>
      <c r="AN10" s="16"/>
      <c r="AO10" s="16"/>
      <c r="AP10" s="16"/>
      <c r="AQ10" s="16"/>
      <c r="AR10" s="16"/>
    </row>
    <row r="11" spans="1:44" x14ac:dyDescent="0.25">
      <c r="A11" s="1" t="s">
        <v>7</v>
      </c>
      <c r="E11" s="16">
        <v>5</v>
      </c>
      <c r="F11" s="16"/>
      <c r="G11" s="16"/>
      <c r="H11" s="16"/>
      <c r="I11" s="16"/>
      <c r="J11" s="16"/>
      <c r="K11" s="16"/>
      <c r="L11" s="16"/>
      <c r="M11" s="16"/>
      <c r="N11" s="16"/>
      <c r="O11" s="16"/>
      <c r="P11" s="16"/>
      <c r="Q11" s="34"/>
      <c r="S11" s="16">
        <v>100</v>
      </c>
      <c r="T11" s="16"/>
      <c r="U11" s="16"/>
      <c r="V11" s="16"/>
      <c r="W11" s="16"/>
      <c r="X11" s="16"/>
      <c r="Y11" s="16"/>
      <c r="Z11" s="16"/>
      <c r="AA11" s="16"/>
      <c r="AB11" s="16"/>
      <c r="AC11" s="16"/>
      <c r="AD11" s="16"/>
      <c r="AE11" s="34"/>
      <c r="AG11" s="16">
        <v>1000</v>
      </c>
      <c r="AH11" s="16"/>
      <c r="AI11" s="16"/>
      <c r="AJ11" s="16"/>
      <c r="AK11" s="16"/>
      <c r="AL11" s="16"/>
      <c r="AM11" s="16"/>
      <c r="AN11" s="16"/>
      <c r="AO11" s="16"/>
      <c r="AP11" s="16"/>
      <c r="AQ11" s="16"/>
      <c r="AR11" s="16"/>
    </row>
    <row r="12" spans="1:44" x14ac:dyDescent="0.25">
      <c r="A12" s="1" t="s">
        <v>8</v>
      </c>
      <c r="E12" s="16">
        <v>5</v>
      </c>
      <c r="F12" s="16"/>
      <c r="G12" s="16"/>
      <c r="H12" s="16"/>
      <c r="I12" s="16"/>
      <c r="J12" s="16"/>
      <c r="K12" s="16"/>
      <c r="L12" s="16"/>
      <c r="M12" s="16"/>
      <c r="N12" s="16"/>
      <c r="O12" s="16"/>
      <c r="P12" s="16"/>
      <c r="Q12" s="34"/>
      <c r="S12" s="16">
        <v>100</v>
      </c>
      <c r="T12" s="16"/>
      <c r="U12" s="16"/>
      <c r="V12" s="16"/>
      <c r="W12" s="16"/>
      <c r="X12" s="16"/>
      <c r="Y12" s="16"/>
      <c r="Z12" s="16"/>
      <c r="AA12" s="16"/>
      <c r="AB12" s="16"/>
      <c r="AC12" s="16"/>
      <c r="AD12" s="16"/>
      <c r="AE12" s="34"/>
      <c r="AG12" s="16">
        <v>1000</v>
      </c>
      <c r="AH12" s="16"/>
      <c r="AI12" s="16"/>
      <c r="AJ12" s="16"/>
      <c r="AK12" s="16"/>
      <c r="AL12" s="16"/>
      <c r="AM12" s="16"/>
      <c r="AN12" s="16"/>
      <c r="AO12" s="16"/>
      <c r="AP12" s="16"/>
      <c r="AQ12" s="16"/>
      <c r="AR12" s="16"/>
    </row>
    <row r="13" spans="1:44" x14ac:dyDescent="0.25">
      <c r="A13" s="1" t="s">
        <v>9</v>
      </c>
      <c r="E13" s="16">
        <v>5</v>
      </c>
      <c r="F13" s="16"/>
      <c r="G13" s="16"/>
      <c r="H13" s="16"/>
      <c r="I13" s="16"/>
      <c r="J13" s="16"/>
      <c r="K13" s="16"/>
      <c r="L13" s="16"/>
      <c r="M13" s="16"/>
      <c r="N13" s="16"/>
      <c r="O13" s="16"/>
      <c r="P13" s="16"/>
      <c r="Q13" s="34"/>
      <c r="S13" s="16">
        <v>100</v>
      </c>
      <c r="T13" s="16"/>
      <c r="U13" s="16"/>
      <c r="V13" s="16"/>
      <c r="W13" s="16"/>
      <c r="X13" s="16"/>
      <c r="Y13" s="16"/>
      <c r="Z13" s="16"/>
      <c r="AA13" s="16"/>
      <c r="AB13" s="16"/>
      <c r="AC13" s="16"/>
      <c r="AD13" s="16"/>
      <c r="AE13" s="34"/>
      <c r="AG13" s="16">
        <v>1000</v>
      </c>
      <c r="AH13" s="16"/>
      <c r="AI13" s="16"/>
      <c r="AJ13" s="16"/>
      <c r="AK13" s="16"/>
      <c r="AL13" s="16"/>
      <c r="AM13" s="16"/>
      <c r="AN13" s="16"/>
      <c r="AO13" s="16"/>
      <c r="AP13" s="16"/>
      <c r="AQ13" s="16"/>
      <c r="AR13" s="16"/>
    </row>
    <row r="14" spans="1:44" x14ac:dyDescent="0.25">
      <c r="A14" s="1" t="s">
        <v>10</v>
      </c>
      <c r="E14" s="16">
        <v>5</v>
      </c>
      <c r="F14" s="16"/>
      <c r="G14" s="16"/>
      <c r="H14" s="16"/>
      <c r="I14" s="16"/>
      <c r="J14" s="16"/>
      <c r="K14" s="16"/>
      <c r="L14" s="16"/>
      <c r="M14" s="16"/>
      <c r="N14" s="16"/>
      <c r="O14" s="16"/>
      <c r="P14" s="16"/>
      <c r="Q14" s="34"/>
      <c r="S14" s="16">
        <v>100</v>
      </c>
      <c r="T14" s="16"/>
      <c r="U14" s="16"/>
      <c r="V14" s="16"/>
      <c r="W14" s="16"/>
      <c r="X14" s="16"/>
      <c r="Y14" s="16"/>
      <c r="Z14" s="16"/>
      <c r="AA14" s="16"/>
      <c r="AB14" s="16"/>
      <c r="AC14" s="16"/>
      <c r="AD14" s="16"/>
      <c r="AE14" s="34"/>
      <c r="AG14" s="16">
        <v>1000</v>
      </c>
      <c r="AH14" s="16"/>
      <c r="AI14" s="16"/>
      <c r="AJ14" s="16"/>
      <c r="AK14" s="16"/>
      <c r="AL14" s="16"/>
      <c r="AM14" s="16"/>
      <c r="AN14" s="16"/>
      <c r="AO14" s="16"/>
      <c r="AP14" s="16"/>
      <c r="AQ14" s="16"/>
      <c r="AR14" s="16"/>
    </row>
    <row r="15" spans="1:44" x14ac:dyDescent="0.25">
      <c r="A15" s="1" t="s">
        <v>11</v>
      </c>
      <c r="E15" s="16">
        <v>5</v>
      </c>
      <c r="F15" s="16"/>
      <c r="G15" s="16"/>
      <c r="H15" s="16"/>
      <c r="I15" s="16"/>
      <c r="J15" s="16"/>
      <c r="K15" s="16"/>
      <c r="L15" s="16"/>
      <c r="M15" s="16"/>
      <c r="N15" s="16"/>
      <c r="O15" s="16"/>
      <c r="P15" s="16"/>
      <c r="Q15" s="34"/>
      <c r="S15" s="16">
        <v>100</v>
      </c>
      <c r="T15" s="16"/>
      <c r="U15" s="16"/>
      <c r="V15" s="16"/>
      <c r="W15" s="16"/>
      <c r="X15" s="16"/>
      <c r="Y15" s="16"/>
      <c r="Z15" s="16"/>
      <c r="AA15" s="16"/>
      <c r="AB15" s="16"/>
      <c r="AC15" s="16"/>
      <c r="AD15" s="16"/>
      <c r="AE15" s="34"/>
      <c r="AG15" s="16">
        <v>1000</v>
      </c>
      <c r="AH15" s="16"/>
      <c r="AI15" s="16"/>
      <c r="AJ15" s="16"/>
      <c r="AK15" s="16"/>
      <c r="AL15" s="16"/>
      <c r="AM15" s="16"/>
      <c r="AN15" s="16"/>
      <c r="AO15" s="16"/>
      <c r="AP15" s="16"/>
      <c r="AQ15" s="16"/>
      <c r="AR15" s="16"/>
    </row>
    <row r="16" spans="1:44" x14ac:dyDescent="0.25">
      <c r="A16" s="1" t="s">
        <v>12</v>
      </c>
      <c r="E16" s="16">
        <v>5</v>
      </c>
      <c r="F16" s="16"/>
      <c r="G16" s="16"/>
      <c r="H16" s="16"/>
      <c r="I16" s="16"/>
      <c r="J16" s="16"/>
      <c r="K16" s="16"/>
      <c r="L16" s="16"/>
      <c r="M16" s="16"/>
      <c r="N16" s="16"/>
      <c r="O16" s="16"/>
      <c r="P16" s="16"/>
      <c r="Q16" s="34"/>
      <c r="S16" s="16">
        <v>100</v>
      </c>
      <c r="T16" s="16"/>
      <c r="U16" s="16"/>
      <c r="V16" s="16"/>
      <c r="W16" s="16"/>
      <c r="X16" s="16"/>
      <c r="Y16" s="16"/>
      <c r="Z16" s="16"/>
      <c r="AA16" s="16"/>
      <c r="AB16" s="16"/>
      <c r="AC16" s="16"/>
      <c r="AD16" s="16"/>
      <c r="AE16" s="34"/>
      <c r="AG16" s="16">
        <v>1000</v>
      </c>
      <c r="AH16" s="16"/>
      <c r="AI16" s="16"/>
      <c r="AJ16" s="16"/>
      <c r="AK16" s="16"/>
      <c r="AL16" s="16"/>
      <c r="AM16" s="16"/>
      <c r="AN16" s="16"/>
      <c r="AO16" s="16"/>
      <c r="AP16" s="16"/>
      <c r="AQ16" s="16"/>
      <c r="AR16" s="16"/>
    </row>
    <row r="17" spans="1:45" x14ac:dyDescent="0.25">
      <c r="A17" s="1" t="s">
        <v>13</v>
      </c>
      <c r="E17" s="16">
        <v>5</v>
      </c>
      <c r="F17" s="16"/>
      <c r="G17" s="16"/>
      <c r="H17" s="16"/>
      <c r="I17" s="16"/>
      <c r="J17" s="16"/>
      <c r="K17" s="16"/>
      <c r="L17" s="16"/>
      <c r="M17" s="16"/>
      <c r="N17" s="16"/>
      <c r="O17" s="16"/>
      <c r="P17" s="16"/>
      <c r="Q17" s="34"/>
      <c r="S17" s="16">
        <v>100</v>
      </c>
      <c r="T17" s="16"/>
      <c r="U17" s="16"/>
      <c r="V17" s="16"/>
      <c r="W17" s="16"/>
      <c r="X17" s="16"/>
      <c r="Y17" s="16"/>
      <c r="Z17" s="16"/>
      <c r="AA17" s="16"/>
      <c r="AB17" s="16"/>
      <c r="AC17" s="16"/>
      <c r="AD17" s="16"/>
      <c r="AE17" s="34"/>
      <c r="AG17" s="16">
        <v>1000</v>
      </c>
      <c r="AH17" s="16"/>
      <c r="AI17" s="16"/>
      <c r="AJ17" s="16"/>
      <c r="AK17" s="16"/>
      <c r="AL17" s="16"/>
      <c r="AM17" s="16"/>
      <c r="AN17" s="16"/>
      <c r="AO17" s="16"/>
      <c r="AP17" s="16"/>
      <c r="AQ17" s="16"/>
      <c r="AR17" s="16"/>
    </row>
    <row r="19" spans="1:45" ht="15.75" thickBot="1" x14ac:dyDescent="0.3">
      <c r="D19" s="7"/>
      <c r="E19" s="41" t="s">
        <v>22</v>
      </c>
      <c r="F19" s="42"/>
      <c r="G19" s="42"/>
      <c r="H19" s="42"/>
      <c r="I19" s="42"/>
      <c r="J19" s="42"/>
      <c r="K19" s="42"/>
      <c r="L19" s="42"/>
      <c r="M19" s="42"/>
      <c r="N19" s="42"/>
      <c r="O19" s="42"/>
      <c r="P19" s="42"/>
      <c r="Q19" s="29"/>
      <c r="S19" s="41" t="s">
        <v>23</v>
      </c>
      <c r="T19" s="42"/>
      <c r="U19" s="42"/>
      <c r="V19" s="42"/>
      <c r="W19" s="42"/>
      <c r="X19" s="42"/>
      <c r="Y19" s="42"/>
      <c r="Z19" s="42"/>
      <c r="AA19" s="42"/>
      <c r="AB19" s="42"/>
      <c r="AC19" s="42"/>
      <c r="AD19" s="42"/>
      <c r="AE19" s="32"/>
      <c r="AG19" s="41" t="s">
        <v>24</v>
      </c>
      <c r="AH19" s="42"/>
      <c r="AI19" s="42"/>
      <c r="AJ19" s="42"/>
      <c r="AK19" s="42"/>
      <c r="AL19" s="42"/>
      <c r="AM19" s="42"/>
      <c r="AN19" s="42"/>
      <c r="AO19" s="42"/>
      <c r="AP19" s="42"/>
      <c r="AQ19" s="42"/>
      <c r="AR19" s="42"/>
    </row>
    <row r="20" spans="1:45" ht="15.75" thickBot="1" x14ac:dyDescent="0.3">
      <c r="D20" s="9" t="s">
        <v>3</v>
      </c>
      <c r="E20" s="19" t="str">
        <f>TEXT($I$4-340,"mmmm")</f>
        <v>January</v>
      </c>
      <c r="F20" s="20" t="str">
        <f>TEXT($I$4-325,"mmmm")</f>
        <v>February</v>
      </c>
      <c r="G20" s="19" t="str">
        <f>TEXT($I$4-300,"mmmm")</f>
        <v>March</v>
      </c>
      <c r="H20" s="20" t="str">
        <f>TEXT($I$4-270,"mmmm")</f>
        <v>April</v>
      </c>
      <c r="I20" s="19" t="str">
        <f>TEXT($I$4-240,"mmmm")</f>
        <v>May</v>
      </c>
      <c r="J20" s="19" t="str">
        <f>TEXT($I$4-210,"mmmm")</f>
        <v>June</v>
      </c>
      <c r="K20" s="19" t="str">
        <f>TEXT($I$4-179,"mmmm")</f>
        <v>July</v>
      </c>
      <c r="L20" s="20" t="str">
        <f>TEXT($I$4-140,"mmmm")</f>
        <v>August</v>
      </c>
      <c r="M20" s="20" t="str">
        <f>TEXT($I$4-118,"mmmm")</f>
        <v>September</v>
      </c>
      <c r="N20" s="20" t="str">
        <f>TEXT($I$4-80,"mmmm")</f>
        <v>October</v>
      </c>
      <c r="O20" s="20" t="str">
        <f>TEXT($I$4-50,"mmmm")</f>
        <v>November</v>
      </c>
      <c r="P20" s="30" t="str">
        <f>TEXT($I$4,"mmmm")</f>
        <v>December</v>
      </c>
      <c r="Q20" s="31" t="s">
        <v>31</v>
      </c>
      <c r="S20" s="19" t="str">
        <f>E20</f>
        <v>January</v>
      </c>
      <c r="T20" s="20" t="str">
        <f t="shared" ref="T20" si="2">F20</f>
        <v>February</v>
      </c>
      <c r="U20" s="19" t="str">
        <f t="shared" ref="U20" si="3">G20</f>
        <v>March</v>
      </c>
      <c r="V20" s="20" t="str">
        <f t="shared" ref="V20" si="4">H20</f>
        <v>April</v>
      </c>
      <c r="W20" s="19" t="str">
        <f t="shared" ref="W20" si="5">I20</f>
        <v>May</v>
      </c>
      <c r="X20" s="19" t="str">
        <f t="shared" ref="X20" si="6">J20</f>
        <v>June</v>
      </c>
      <c r="Y20" s="19" t="str">
        <f t="shared" ref="Y20" si="7">K20</f>
        <v>July</v>
      </c>
      <c r="Z20" s="20" t="str">
        <f t="shared" ref="Z20" si="8">L20</f>
        <v>August</v>
      </c>
      <c r="AA20" s="20" t="str">
        <f t="shared" ref="AA20" si="9">M20</f>
        <v>September</v>
      </c>
      <c r="AB20" s="20" t="str">
        <f t="shared" ref="AB20" si="10">N20</f>
        <v>October</v>
      </c>
      <c r="AC20" s="20" t="str">
        <f t="shared" ref="AC20" si="11">O20</f>
        <v>November</v>
      </c>
      <c r="AD20" s="20" t="str">
        <f t="shared" ref="AD20" si="12">P20</f>
        <v>December</v>
      </c>
      <c r="AE20" s="31" t="s">
        <v>31</v>
      </c>
      <c r="AG20" s="19" t="str">
        <f>S20</f>
        <v>January</v>
      </c>
      <c r="AH20" s="20" t="str">
        <f t="shared" ref="AH20" si="13">T20</f>
        <v>February</v>
      </c>
      <c r="AI20" s="19" t="str">
        <f t="shared" ref="AI20" si="14">U20</f>
        <v>March</v>
      </c>
      <c r="AJ20" s="20" t="str">
        <f t="shared" ref="AJ20" si="15">V20</f>
        <v>April</v>
      </c>
      <c r="AK20" s="19" t="str">
        <f t="shared" ref="AK20" si="16">W20</f>
        <v>May</v>
      </c>
      <c r="AL20" s="19" t="str">
        <f t="shared" ref="AL20" si="17">X20</f>
        <v>June</v>
      </c>
      <c r="AM20" s="19" t="str">
        <f t="shared" ref="AM20" si="18">Y20</f>
        <v>July</v>
      </c>
      <c r="AN20" s="20" t="str">
        <f t="shared" ref="AN20" si="19">Z20</f>
        <v>August</v>
      </c>
      <c r="AO20" s="20" t="str">
        <f t="shared" ref="AO20" si="20">AA20</f>
        <v>September</v>
      </c>
      <c r="AP20" s="20" t="str">
        <f t="shared" ref="AP20" si="21">AB20</f>
        <v>October</v>
      </c>
      <c r="AQ20" s="20" t="str">
        <f t="shared" ref="AQ20" si="22">AC20</f>
        <v>November</v>
      </c>
      <c r="AR20" s="20" t="str">
        <f t="shared" ref="AR20" si="23">AD20</f>
        <v>December</v>
      </c>
      <c r="AS20" s="31" t="s">
        <v>31</v>
      </c>
    </row>
    <row r="22" spans="1:45" x14ac:dyDescent="0.25">
      <c r="A22" s="8" t="s">
        <v>26</v>
      </c>
      <c r="C22" s="9" t="s">
        <v>5</v>
      </c>
      <c r="S22" s="5" t="s">
        <v>30</v>
      </c>
      <c r="T22" s="5"/>
      <c r="U22" s="26">
        <v>0.05</v>
      </c>
      <c r="AA22" s="1" t="s">
        <v>2</v>
      </c>
      <c r="AB22" s="13" t="s">
        <v>2</v>
      </c>
      <c r="AC22" s="13" t="s">
        <v>2</v>
      </c>
      <c r="AD22" s="13" t="s">
        <v>2</v>
      </c>
      <c r="AG22" s="5" t="s">
        <v>29</v>
      </c>
      <c r="AH22" s="5"/>
      <c r="AI22" s="26">
        <v>0.08</v>
      </c>
    </row>
    <row r="23" spans="1:45" ht="8.25" customHeight="1" x14ac:dyDescent="0.25">
      <c r="AD23" s="13" t="s">
        <v>2</v>
      </c>
    </row>
    <row r="24" spans="1:45" x14ac:dyDescent="0.25">
      <c r="A24" s="1" t="s">
        <v>6</v>
      </c>
      <c r="C24" s="12">
        <v>1</v>
      </c>
      <c r="E24" s="15">
        <f>ROUND(E10*$C$24,0)</f>
        <v>5</v>
      </c>
      <c r="F24" s="15">
        <f t="shared" ref="F24:P24" si="24">ROUND(F10*$C$24,0)</f>
        <v>0</v>
      </c>
      <c r="G24" s="15">
        <f t="shared" si="24"/>
        <v>0</v>
      </c>
      <c r="H24" s="15">
        <f t="shared" si="24"/>
        <v>0</v>
      </c>
      <c r="I24" s="15">
        <f t="shared" si="24"/>
        <v>0</v>
      </c>
      <c r="J24" s="15">
        <f t="shared" si="24"/>
        <v>0</v>
      </c>
      <c r="K24" s="15">
        <f t="shared" si="24"/>
        <v>0</v>
      </c>
      <c r="L24" s="15">
        <f t="shared" si="24"/>
        <v>0</v>
      </c>
      <c r="M24" s="15">
        <f t="shared" si="24"/>
        <v>0</v>
      </c>
      <c r="N24" s="15">
        <f t="shared" si="24"/>
        <v>0</v>
      </c>
      <c r="O24" s="15">
        <f t="shared" si="24"/>
        <v>0</v>
      </c>
      <c r="P24" s="15">
        <f t="shared" si="24"/>
        <v>0</v>
      </c>
      <c r="Q24" s="15">
        <f>SUM(E24:P24)</f>
        <v>5</v>
      </c>
      <c r="S24" s="15">
        <f>ROUND((S10*$C$24)*(1+$U$22),0)</f>
        <v>105</v>
      </c>
      <c r="T24" s="15">
        <f t="shared" ref="T24:AD24" si="25">ROUND((T10*$C$24)*(1+$U$22),0)</f>
        <v>0</v>
      </c>
      <c r="U24" s="15">
        <f t="shared" si="25"/>
        <v>0</v>
      </c>
      <c r="V24" s="15">
        <f t="shared" si="25"/>
        <v>0</v>
      </c>
      <c r="W24" s="15">
        <f t="shared" si="25"/>
        <v>0</v>
      </c>
      <c r="X24" s="15">
        <f t="shared" si="25"/>
        <v>0</v>
      </c>
      <c r="Y24" s="15">
        <f t="shared" si="25"/>
        <v>0</v>
      </c>
      <c r="Z24" s="15">
        <f t="shared" si="25"/>
        <v>0</v>
      </c>
      <c r="AA24" s="15">
        <f t="shared" si="25"/>
        <v>0</v>
      </c>
      <c r="AB24" s="15">
        <f t="shared" si="25"/>
        <v>0</v>
      </c>
      <c r="AC24" s="15">
        <f t="shared" si="25"/>
        <v>0</v>
      </c>
      <c r="AD24" s="15">
        <f t="shared" si="25"/>
        <v>0</v>
      </c>
      <c r="AE24" s="15">
        <f>SUM(S24:AD24)</f>
        <v>105</v>
      </c>
      <c r="AG24" s="15">
        <f>ROUND(($C$24*(1+$U$22+$AI$22))*AG10,0)</f>
        <v>113</v>
      </c>
      <c r="AH24" s="15">
        <f t="shared" ref="AH24:AR24" si="26">($C$24*(1+$U$22+$AI$22))*AH10</f>
        <v>0</v>
      </c>
      <c r="AI24" s="15">
        <f t="shared" si="26"/>
        <v>0</v>
      </c>
      <c r="AJ24" s="15">
        <f t="shared" si="26"/>
        <v>0</v>
      </c>
      <c r="AK24" s="15">
        <f t="shared" si="26"/>
        <v>0</v>
      </c>
      <c r="AL24" s="15">
        <f t="shared" si="26"/>
        <v>0</v>
      </c>
      <c r="AM24" s="15">
        <f t="shared" si="26"/>
        <v>0</v>
      </c>
      <c r="AN24" s="15">
        <f t="shared" si="26"/>
        <v>0</v>
      </c>
      <c r="AO24" s="15">
        <f t="shared" si="26"/>
        <v>0</v>
      </c>
      <c r="AP24" s="15">
        <f t="shared" si="26"/>
        <v>0</v>
      </c>
      <c r="AQ24" s="15">
        <f t="shared" si="26"/>
        <v>0</v>
      </c>
      <c r="AR24" s="15">
        <f t="shared" si="26"/>
        <v>0</v>
      </c>
      <c r="AS24" s="15">
        <f>SUM(AG24:AR24)</f>
        <v>113</v>
      </c>
    </row>
    <row r="25" spans="1:45" x14ac:dyDescent="0.25">
      <c r="A25" s="1" t="s">
        <v>7</v>
      </c>
      <c r="C25" s="12">
        <v>3</v>
      </c>
      <c r="E25" s="15">
        <f>ROUND(E11*$C$25,0)</f>
        <v>15</v>
      </c>
      <c r="F25" s="15">
        <f t="shared" ref="F25:P25" si="27">ROUND(F11*$C$25,0)</f>
        <v>0</v>
      </c>
      <c r="G25" s="15">
        <f t="shared" si="27"/>
        <v>0</v>
      </c>
      <c r="H25" s="15">
        <f t="shared" si="27"/>
        <v>0</v>
      </c>
      <c r="I25" s="15">
        <f t="shared" si="27"/>
        <v>0</v>
      </c>
      <c r="J25" s="15">
        <f t="shared" si="27"/>
        <v>0</v>
      </c>
      <c r="K25" s="15">
        <f t="shared" si="27"/>
        <v>0</v>
      </c>
      <c r="L25" s="15">
        <f t="shared" si="27"/>
        <v>0</v>
      </c>
      <c r="M25" s="15">
        <f t="shared" si="27"/>
        <v>0</v>
      </c>
      <c r="N25" s="15">
        <f t="shared" si="27"/>
        <v>0</v>
      </c>
      <c r="O25" s="15">
        <f t="shared" si="27"/>
        <v>0</v>
      </c>
      <c r="P25" s="15">
        <f t="shared" si="27"/>
        <v>0</v>
      </c>
      <c r="Q25" s="15">
        <f t="shared" ref="Q25:Q31" si="28">SUM(E25:P25)</f>
        <v>15</v>
      </c>
      <c r="S25" s="15">
        <f>ROUND((S11*$C$25)*(1+$U$22),0)</f>
        <v>315</v>
      </c>
      <c r="T25" s="15">
        <f t="shared" ref="T25:AD25" si="29">ROUND((T11*$C$24)*(1+$U$22),0)</f>
        <v>0</v>
      </c>
      <c r="U25" s="15">
        <f t="shared" si="29"/>
        <v>0</v>
      </c>
      <c r="V25" s="15">
        <f t="shared" si="29"/>
        <v>0</v>
      </c>
      <c r="W25" s="15">
        <f t="shared" si="29"/>
        <v>0</v>
      </c>
      <c r="X25" s="15">
        <f t="shared" si="29"/>
        <v>0</v>
      </c>
      <c r="Y25" s="15">
        <f t="shared" si="29"/>
        <v>0</v>
      </c>
      <c r="Z25" s="15">
        <f t="shared" si="29"/>
        <v>0</v>
      </c>
      <c r="AA25" s="15">
        <f t="shared" si="29"/>
        <v>0</v>
      </c>
      <c r="AB25" s="15">
        <f t="shared" si="29"/>
        <v>0</v>
      </c>
      <c r="AC25" s="15">
        <f t="shared" si="29"/>
        <v>0</v>
      </c>
      <c r="AD25" s="15">
        <f t="shared" si="29"/>
        <v>0</v>
      </c>
      <c r="AE25" s="15">
        <f t="shared" ref="AE25:AE31" si="30">SUM(S25:AD25)</f>
        <v>315</v>
      </c>
      <c r="AG25" s="15">
        <f>ROUND(($C$25*(1+$U$22+$AI$22))*AG11,0)</f>
        <v>3390</v>
      </c>
      <c r="AH25" s="15">
        <f t="shared" ref="AH25:AR25" si="31">($C$25*(1+$U$22+$AI$22))*AH11</f>
        <v>0</v>
      </c>
      <c r="AI25" s="15">
        <f t="shared" si="31"/>
        <v>0</v>
      </c>
      <c r="AJ25" s="15">
        <f t="shared" si="31"/>
        <v>0</v>
      </c>
      <c r="AK25" s="15">
        <f t="shared" si="31"/>
        <v>0</v>
      </c>
      <c r="AL25" s="15">
        <f t="shared" si="31"/>
        <v>0</v>
      </c>
      <c r="AM25" s="15">
        <f t="shared" si="31"/>
        <v>0</v>
      </c>
      <c r="AN25" s="15">
        <f t="shared" si="31"/>
        <v>0</v>
      </c>
      <c r="AO25" s="15">
        <f t="shared" si="31"/>
        <v>0</v>
      </c>
      <c r="AP25" s="15">
        <f t="shared" si="31"/>
        <v>0</v>
      </c>
      <c r="AQ25" s="15">
        <f t="shared" si="31"/>
        <v>0</v>
      </c>
      <c r="AR25" s="15">
        <f t="shared" si="31"/>
        <v>0</v>
      </c>
      <c r="AS25" s="15">
        <f t="shared" ref="AS25:AS31" si="32">SUM(AG25:AR25)</f>
        <v>3390</v>
      </c>
    </row>
    <row r="26" spans="1:45" x14ac:dyDescent="0.25">
      <c r="A26" s="1" t="s">
        <v>8</v>
      </c>
      <c r="C26" s="12">
        <v>2.5</v>
      </c>
      <c r="E26" s="15">
        <f>ROUND(E12*$C$26,0)</f>
        <v>13</v>
      </c>
      <c r="F26" s="15">
        <f t="shared" ref="F26:P26" si="33">ROUND(F12*$C$26,0)</f>
        <v>0</v>
      </c>
      <c r="G26" s="15">
        <f t="shared" si="33"/>
        <v>0</v>
      </c>
      <c r="H26" s="15">
        <f t="shared" si="33"/>
        <v>0</v>
      </c>
      <c r="I26" s="15">
        <f t="shared" si="33"/>
        <v>0</v>
      </c>
      <c r="J26" s="15">
        <f t="shared" si="33"/>
        <v>0</v>
      </c>
      <c r="K26" s="15">
        <f t="shared" si="33"/>
        <v>0</v>
      </c>
      <c r="L26" s="15">
        <f t="shared" si="33"/>
        <v>0</v>
      </c>
      <c r="M26" s="15">
        <f t="shared" si="33"/>
        <v>0</v>
      </c>
      <c r="N26" s="15">
        <f t="shared" si="33"/>
        <v>0</v>
      </c>
      <c r="O26" s="15">
        <f t="shared" si="33"/>
        <v>0</v>
      </c>
      <c r="P26" s="15">
        <f t="shared" si="33"/>
        <v>0</v>
      </c>
      <c r="Q26" s="15">
        <f t="shared" si="28"/>
        <v>13</v>
      </c>
      <c r="S26" s="15">
        <f>ROUND((S12*$C$26)*(1+$U$22),0)</f>
        <v>263</v>
      </c>
      <c r="T26" s="15">
        <f t="shared" ref="T26:AD26" si="34">ROUND((T12*$C$24)*(1+$U$22),0)</f>
        <v>0</v>
      </c>
      <c r="U26" s="15">
        <f t="shared" si="34"/>
        <v>0</v>
      </c>
      <c r="V26" s="15">
        <f t="shared" si="34"/>
        <v>0</v>
      </c>
      <c r="W26" s="15">
        <f t="shared" si="34"/>
        <v>0</v>
      </c>
      <c r="X26" s="15">
        <f t="shared" si="34"/>
        <v>0</v>
      </c>
      <c r="Y26" s="15">
        <f t="shared" si="34"/>
        <v>0</v>
      </c>
      <c r="Z26" s="15">
        <f t="shared" si="34"/>
        <v>0</v>
      </c>
      <c r="AA26" s="15">
        <f t="shared" si="34"/>
        <v>0</v>
      </c>
      <c r="AB26" s="15">
        <f t="shared" si="34"/>
        <v>0</v>
      </c>
      <c r="AC26" s="15">
        <f t="shared" si="34"/>
        <v>0</v>
      </c>
      <c r="AD26" s="15">
        <f t="shared" si="34"/>
        <v>0</v>
      </c>
      <c r="AE26" s="15">
        <f t="shared" si="30"/>
        <v>263</v>
      </c>
      <c r="AG26" s="15">
        <f>ROUND(($C$26*(1+$U$22+$AI$22))*AG12,0)</f>
        <v>2825</v>
      </c>
      <c r="AH26" s="15">
        <f t="shared" ref="AH26:AR26" si="35">($C$26*(1+$U$22+$AI$22))*AH12</f>
        <v>0</v>
      </c>
      <c r="AI26" s="15">
        <f t="shared" si="35"/>
        <v>0</v>
      </c>
      <c r="AJ26" s="15">
        <f t="shared" si="35"/>
        <v>0</v>
      </c>
      <c r="AK26" s="15">
        <f t="shared" si="35"/>
        <v>0</v>
      </c>
      <c r="AL26" s="15">
        <f t="shared" si="35"/>
        <v>0</v>
      </c>
      <c r="AM26" s="15">
        <f t="shared" si="35"/>
        <v>0</v>
      </c>
      <c r="AN26" s="15">
        <f t="shared" si="35"/>
        <v>0</v>
      </c>
      <c r="AO26" s="15">
        <f t="shared" si="35"/>
        <v>0</v>
      </c>
      <c r="AP26" s="15">
        <f t="shared" si="35"/>
        <v>0</v>
      </c>
      <c r="AQ26" s="15">
        <f t="shared" si="35"/>
        <v>0</v>
      </c>
      <c r="AR26" s="15">
        <f t="shared" si="35"/>
        <v>0</v>
      </c>
      <c r="AS26" s="15">
        <f t="shared" si="32"/>
        <v>2825</v>
      </c>
    </row>
    <row r="27" spans="1:45" x14ac:dyDescent="0.25">
      <c r="A27" s="1" t="s">
        <v>9</v>
      </c>
      <c r="C27" s="12">
        <v>5</v>
      </c>
      <c r="E27" s="15">
        <f>ROUND(E13*$C$27,0)</f>
        <v>25</v>
      </c>
      <c r="F27" s="15">
        <f t="shared" ref="F27:P27" si="36">ROUND(F13*$C$27,0)</f>
        <v>0</v>
      </c>
      <c r="G27" s="15">
        <f t="shared" si="36"/>
        <v>0</v>
      </c>
      <c r="H27" s="15">
        <f t="shared" si="36"/>
        <v>0</v>
      </c>
      <c r="I27" s="15">
        <f t="shared" si="36"/>
        <v>0</v>
      </c>
      <c r="J27" s="15">
        <f t="shared" si="36"/>
        <v>0</v>
      </c>
      <c r="K27" s="15">
        <f t="shared" si="36"/>
        <v>0</v>
      </c>
      <c r="L27" s="15">
        <f t="shared" si="36"/>
        <v>0</v>
      </c>
      <c r="M27" s="15">
        <f t="shared" si="36"/>
        <v>0</v>
      </c>
      <c r="N27" s="15">
        <f t="shared" si="36"/>
        <v>0</v>
      </c>
      <c r="O27" s="15">
        <f t="shared" si="36"/>
        <v>0</v>
      </c>
      <c r="P27" s="15">
        <f t="shared" si="36"/>
        <v>0</v>
      </c>
      <c r="Q27" s="15">
        <f t="shared" si="28"/>
        <v>25</v>
      </c>
      <c r="S27" s="15">
        <f>ROUND((S13*$C$27)*(1+$U$22),0)</f>
        <v>525</v>
      </c>
      <c r="T27" s="15">
        <f t="shared" ref="T27:AD27" si="37">ROUND((T13*$C$24)*(1+$U$22),0)</f>
        <v>0</v>
      </c>
      <c r="U27" s="15">
        <f t="shared" si="37"/>
        <v>0</v>
      </c>
      <c r="V27" s="15">
        <f t="shared" si="37"/>
        <v>0</v>
      </c>
      <c r="W27" s="15">
        <f t="shared" si="37"/>
        <v>0</v>
      </c>
      <c r="X27" s="15">
        <f t="shared" si="37"/>
        <v>0</v>
      </c>
      <c r="Y27" s="15">
        <f t="shared" si="37"/>
        <v>0</v>
      </c>
      <c r="Z27" s="15">
        <f t="shared" si="37"/>
        <v>0</v>
      </c>
      <c r="AA27" s="15">
        <f t="shared" si="37"/>
        <v>0</v>
      </c>
      <c r="AB27" s="15">
        <f t="shared" si="37"/>
        <v>0</v>
      </c>
      <c r="AC27" s="15">
        <f t="shared" si="37"/>
        <v>0</v>
      </c>
      <c r="AD27" s="15">
        <f t="shared" si="37"/>
        <v>0</v>
      </c>
      <c r="AE27" s="15">
        <f t="shared" si="30"/>
        <v>525</v>
      </c>
      <c r="AG27" s="15">
        <f>ROUND(($C$27*(1+$U$22+$AI$22))*AG13,0)</f>
        <v>5650</v>
      </c>
      <c r="AH27" s="15">
        <f t="shared" ref="AH27:AR27" si="38">($C$27*(1+$U$22+$AI$22))*AH13</f>
        <v>0</v>
      </c>
      <c r="AI27" s="15">
        <f t="shared" si="38"/>
        <v>0</v>
      </c>
      <c r="AJ27" s="15">
        <f t="shared" si="38"/>
        <v>0</v>
      </c>
      <c r="AK27" s="15">
        <f t="shared" si="38"/>
        <v>0</v>
      </c>
      <c r="AL27" s="15">
        <f t="shared" si="38"/>
        <v>0</v>
      </c>
      <c r="AM27" s="15">
        <f t="shared" si="38"/>
        <v>0</v>
      </c>
      <c r="AN27" s="15">
        <f t="shared" si="38"/>
        <v>0</v>
      </c>
      <c r="AO27" s="15">
        <f t="shared" si="38"/>
        <v>0</v>
      </c>
      <c r="AP27" s="15">
        <f t="shared" si="38"/>
        <v>0</v>
      </c>
      <c r="AQ27" s="15">
        <f t="shared" si="38"/>
        <v>0</v>
      </c>
      <c r="AR27" s="15">
        <f t="shared" si="38"/>
        <v>0</v>
      </c>
      <c r="AS27" s="15">
        <f t="shared" si="32"/>
        <v>5650</v>
      </c>
    </row>
    <row r="28" spans="1:45" x14ac:dyDescent="0.25">
      <c r="A28" s="1" t="s">
        <v>10</v>
      </c>
      <c r="C28" s="12">
        <v>1</v>
      </c>
      <c r="E28" s="15">
        <f>ROUND(E14*$C$28,0)</f>
        <v>5</v>
      </c>
      <c r="F28" s="15">
        <f t="shared" ref="F28:P28" si="39">ROUND(F14*$C$28,0)</f>
        <v>0</v>
      </c>
      <c r="G28" s="15">
        <f t="shared" si="39"/>
        <v>0</v>
      </c>
      <c r="H28" s="15">
        <f t="shared" si="39"/>
        <v>0</v>
      </c>
      <c r="I28" s="15">
        <f t="shared" si="39"/>
        <v>0</v>
      </c>
      <c r="J28" s="15">
        <f t="shared" si="39"/>
        <v>0</v>
      </c>
      <c r="K28" s="15">
        <f t="shared" si="39"/>
        <v>0</v>
      </c>
      <c r="L28" s="15">
        <f t="shared" si="39"/>
        <v>0</v>
      </c>
      <c r="M28" s="15">
        <f t="shared" si="39"/>
        <v>0</v>
      </c>
      <c r="N28" s="15">
        <f t="shared" si="39"/>
        <v>0</v>
      </c>
      <c r="O28" s="15">
        <f t="shared" si="39"/>
        <v>0</v>
      </c>
      <c r="P28" s="15">
        <f t="shared" si="39"/>
        <v>0</v>
      </c>
      <c r="Q28" s="15">
        <f t="shared" si="28"/>
        <v>5</v>
      </c>
      <c r="S28" s="15">
        <f>ROUND((S14*$C$28)*(1+$U$22),0)</f>
        <v>105</v>
      </c>
      <c r="T28" s="15">
        <f t="shared" ref="T28:AD28" si="40">ROUND((T14*$C$24)*(1+$U$22),0)</f>
        <v>0</v>
      </c>
      <c r="U28" s="15">
        <f t="shared" si="40"/>
        <v>0</v>
      </c>
      <c r="V28" s="15">
        <f t="shared" si="40"/>
        <v>0</v>
      </c>
      <c r="W28" s="15">
        <f t="shared" si="40"/>
        <v>0</v>
      </c>
      <c r="X28" s="15">
        <f t="shared" si="40"/>
        <v>0</v>
      </c>
      <c r="Y28" s="15">
        <f t="shared" si="40"/>
        <v>0</v>
      </c>
      <c r="Z28" s="15">
        <f t="shared" si="40"/>
        <v>0</v>
      </c>
      <c r="AA28" s="15">
        <f t="shared" si="40"/>
        <v>0</v>
      </c>
      <c r="AB28" s="15">
        <f t="shared" si="40"/>
        <v>0</v>
      </c>
      <c r="AC28" s="15">
        <f t="shared" si="40"/>
        <v>0</v>
      </c>
      <c r="AD28" s="15">
        <f t="shared" si="40"/>
        <v>0</v>
      </c>
      <c r="AE28" s="15">
        <f t="shared" si="30"/>
        <v>105</v>
      </c>
      <c r="AG28" s="15">
        <f>ROUND(($C$28*(1+$U$22+$AI$22))*AG14,)</f>
        <v>1130</v>
      </c>
      <c r="AH28" s="15">
        <f t="shared" ref="AH28:AR28" si="41">($C$28*(1+$U$22+$AI$22))*AH14</f>
        <v>0</v>
      </c>
      <c r="AI28" s="15">
        <f t="shared" si="41"/>
        <v>0</v>
      </c>
      <c r="AJ28" s="15">
        <f t="shared" si="41"/>
        <v>0</v>
      </c>
      <c r="AK28" s="15">
        <f t="shared" si="41"/>
        <v>0</v>
      </c>
      <c r="AL28" s="15">
        <f t="shared" si="41"/>
        <v>0</v>
      </c>
      <c r="AM28" s="15">
        <f t="shared" si="41"/>
        <v>0</v>
      </c>
      <c r="AN28" s="15">
        <f t="shared" si="41"/>
        <v>0</v>
      </c>
      <c r="AO28" s="15">
        <f t="shared" si="41"/>
        <v>0</v>
      </c>
      <c r="AP28" s="15">
        <f t="shared" si="41"/>
        <v>0</v>
      </c>
      <c r="AQ28" s="15">
        <f t="shared" si="41"/>
        <v>0</v>
      </c>
      <c r="AR28" s="15">
        <f t="shared" si="41"/>
        <v>0</v>
      </c>
      <c r="AS28" s="15">
        <f t="shared" si="32"/>
        <v>1130</v>
      </c>
    </row>
    <row r="29" spans="1:45" x14ac:dyDescent="0.25">
      <c r="A29" s="1" t="s">
        <v>11</v>
      </c>
      <c r="C29" s="12">
        <v>1.5</v>
      </c>
      <c r="E29" s="15">
        <f>ROUND(E15*$C$29,0)</f>
        <v>8</v>
      </c>
      <c r="F29" s="15">
        <f t="shared" ref="F29:P29" si="42">ROUND(F15*$C$29,0)</f>
        <v>0</v>
      </c>
      <c r="G29" s="15">
        <f t="shared" si="42"/>
        <v>0</v>
      </c>
      <c r="H29" s="15">
        <f t="shared" si="42"/>
        <v>0</v>
      </c>
      <c r="I29" s="15">
        <f t="shared" si="42"/>
        <v>0</v>
      </c>
      <c r="J29" s="15">
        <f t="shared" si="42"/>
        <v>0</v>
      </c>
      <c r="K29" s="15">
        <f t="shared" si="42"/>
        <v>0</v>
      </c>
      <c r="L29" s="15">
        <f t="shared" si="42"/>
        <v>0</v>
      </c>
      <c r="M29" s="15">
        <f t="shared" si="42"/>
        <v>0</v>
      </c>
      <c r="N29" s="15">
        <f t="shared" si="42"/>
        <v>0</v>
      </c>
      <c r="O29" s="15">
        <f t="shared" si="42"/>
        <v>0</v>
      </c>
      <c r="P29" s="15">
        <f t="shared" si="42"/>
        <v>0</v>
      </c>
      <c r="Q29" s="15">
        <f t="shared" si="28"/>
        <v>8</v>
      </c>
      <c r="S29" s="15">
        <f>ROUND((S15*$C$29)*(1+$U$22),0)</f>
        <v>158</v>
      </c>
      <c r="T29" s="15">
        <f t="shared" ref="T29:AD29" si="43">ROUND((T15*$C$24)*(1+$U$22),0)</f>
        <v>0</v>
      </c>
      <c r="U29" s="15">
        <f t="shared" si="43"/>
        <v>0</v>
      </c>
      <c r="V29" s="15">
        <f t="shared" si="43"/>
        <v>0</v>
      </c>
      <c r="W29" s="15">
        <f t="shared" si="43"/>
        <v>0</v>
      </c>
      <c r="X29" s="15">
        <f t="shared" si="43"/>
        <v>0</v>
      </c>
      <c r="Y29" s="15">
        <f t="shared" si="43"/>
        <v>0</v>
      </c>
      <c r="Z29" s="15">
        <f t="shared" si="43"/>
        <v>0</v>
      </c>
      <c r="AA29" s="15">
        <f t="shared" si="43"/>
        <v>0</v>
      </c>
      <c r="AB29" s="15">
        <f t="shared" si="43"/>
        <v>0</v>
      </c>
      <c r="AC29" s="15">
        <f t="shared" si="43"/>
        <v>0</v>
      </c>
      <c r="AD29" s="15">
        <f t="shared" si="43"/>
        <v>0</v>
      </c>
      <c r="AE29" s="15">
        <f t="shared" si="30"/>
        <v>158</v>
      </c>
      <c r="AG29" s="15">
        <f>ROUND(($C$29*(1+$U$22+$AI$22))*AG15,0)</f>
        <v>1695</v>
      </c>
      <c r="AH29" s="15">
        <f t="shared" ref="AH29:AR29" si="44">($C$29*(1+$U$22+$AI$22))*AH15</f>
        <v>0</v>
      </c>
      <c r="AI29" s="15">
        <f t="shared" si="44"/>
        <v>0</v>
      </c>
      <c r="AJ29" s="15">
        <f t="shared" si="44"/>
        <v>0</v>
      </c>
      <c r="AK29" s="15">
        <f t="shared" si="44"/>
        <v>0</v>
      </c>
      <c r="AL29" s="15">
        <f t="shared" si="44"/>
        <v>0</v>
      </c>
      <c r="AM29" s="15">
        <f t="shared" si="44"/>
        <v>0</v>
      </c>
      <c r="AN29" s="15">
        <f t="shared" si="44"/>
        <v>0</v>
      </c>
      <c r="AO29" s="15">
        <f t="shared" si="44"/>
        <v>0</v>
      </c>
      <c r="AP29" s="15">
        <f t="shared" si="44"/>
        <v>0</v>
      </c>
      <c r="AQ29" s="15">
        <f t="shared" si="44"/>
        <v>0</v>
      </c>
      <c r="AR29" s="15">
        <f t="shared" si="44"/>
        <v>0</v>
      </c>
      <c r="AS29" s="15">
        <f t="shared" si="32"/>
        <v>1695</v>
      </c>
    </row>
    <row r="30" spans="1:45" x14ac:dyDescent="0.25">
      <c r="A30" s="1" t="s">
        <v>12</v>
      </c>
      <c r="C30" s="12">
        <v>2</v>
      </c>
      <c r="E30" s="15">
        <f>ROUND(E16*$C$30,0)</f>
        <v>10</v>
      </c>
      <c r="F30" s="15">
        <f t="shared" ref="F30:P30" si="45">ROUND(F16*$C$30,0)</f>
        <v>0</v>
      </c>
      <c r="G30" s="15">
        <f t="shared" si="45"/>
        <v>0</v>
      </c>
      <c r="H30" s="15">
        <f t="shared" si="45"/>
        <v>0</v>
      </c>
      <c r="I30" s="15">
        <f t="shared" si="45"/>
        <v>0</v>
      </c>
      <c r="J30" s="15">
        <f t="shared" si="45"/>
        <v>0</v>
      </c>
      <c r="K30" s="15">
        <f t="shared" si="45"/>
        <v>0</v>
      </c>
      <c r="L30" s="15">
        <f t="shared" si="45"/>
        <v>0</v>
      </c>
      <c r="M30" s="15">
        <f t="shared" si="45"/>
        <v>0</v>
      </c>
      <c r="N30" s="15">
        <f t="shared" si="45"/>
        <v>0</v>
      </c>
      <c r="O30" s="15">
        <f t="shared" si="45"/>
        <v>0</v>
      </c>
      <c r="P30" s="15">
        <f t="shared" si="45"/>
        <v>0</v>
      </c>
      <c r="Q30" s="15">
        <f t="shared" si="28"/>
        <v>10</v>
      </c>
      <c r="S30" s="15">
        <f>ROUND((S16*$C$30)*(1+$U$22),0)</f>
        <v>210</v>
      </c>
      <c r="T30" s="15">
        <f t="shared" ref="T30:AD30" si="46">ROUND((T16*$C$24)*(1+$U$22),0)</f>
        <v>0</v>
      </c>
      <c r="U30" s="15">
        <f t="shared" si="46"/>
        <v>0</v>
      </c>
      <c r="V30" s="15">
        <f t="shared" si="46"/>
        <v>0</v>
      </c>
      <c r="W30" s="15">
        <f t="shared" si="46"/>
        <v>0</v>
      </c>
      <c r="X30" s="15">
        <f t="shared" si="46"/>
        <v>0</v>
      </c>
      <c r="Y30" s="15">
        <f t="shared" si="46"/>
        <v>0</v>
      </c>
      <c r="Z30" s="15">
        <f t="shared" si="46"/>
        <v>0</v>
      </c>
      <c r="AA30" s="15">
        <f t="shared" si="46"/>
        <v>0</v>
      </c>
      <c r="AB30" s="15">
        <f t="shared" si="46"/>
        <v>0</v>
      </c>
      <c r="AC30" s="15">
        <f t="shared" si="46"/>
        <v>0</v>
      </c>
      <c r="AD30" s="15">
        <f t="shared" si="46"/>
        <v>0</v>
      </c>
      <c r="AE30" s="15">
        <f t="shared" si="30"/>
        <v>210</v>
      </c>
      <c r="AG30" s="15">
        <f>ROUND(($C$30*(1+$U$22+$AI$22))*AG16,0)</f>
        <v>2260</v>
      </c>
      <c r="AH30" s="15">
        <f t="shared" ref="AH30:AR30" si="47">($C$30*(1+$U$22+$AI$22))*AH16</f>
        <v>0</v>
      </c>
      <c r="AI30" s="15">
        <f t="shared" si="47"/>
        <v>0</v>
      </c>
      <c r="AJ30" s="15">
        <f t="shared" si="47"/>
        <v>0</v>
      </c>
      <c r="AK30" s="15">
        <f t="shared" si="47"/>
        <v>0</v>
      </c>
      <c r="AL30" s="15">
        <f t="shared" si="47"/>
        <v>0</v>
      </c>
      <c r="AM30" s="15">
        <f t="shared" si="47"/>
        <v>0</v>
      </c>
      <c r="AN30" s="15">
        <f t="shared" si="47"/>
        <v>0</v>
      </c>
      <c r="AO30" s="15">
        <f t="shared" si="47"/>
        <v>0</v>
      </c>
      <c r="AP30" s="15">
        <f t="shared" si="47"/>
        <v>0</v>
      </c>
      <c r="AQ30" s="15">
        <f t="shared" si="47"/>
        <v>0</v>
      </c>
      <c r="AR30" s="15">
        <f t="shared" si="47"/>
        <v>0</v>
      </c>
      <c r="AS30" s="15">
        <f t="shared" si="32"/>
        <v>2260</v>
      </c>
    </row>
    <row r="31" spans="1:45" x14ac:dyDescent="0.25">
      <c r="A31" s="1" t="s">
        <v>13</v>
      </c>
      <c r="C31" s="12">
        <v>20</v>
      </c>
      <c r="E31" s="15">
        <f>ROUND(E17*$C$31,0)</f>
        <v>100</v>
      </c>
      <c r="F31" s="15">
        <f t="shared" ref="F31:P31" si="48">ROUND(F17*$C$31,0)</f>
        <v>0</v>
      </c>
      <c r="G31" s="15">
        <f t="shared" si="48"/>
        <v>0</v>
      </c>
      <c r="H31" s="15">
        <f t="shared" si="48"/>
        <v>0</v>
      </c>
      <c r="I31" s="15">
        <f t="shared" si="48"/>
        <v>0</v>
      </c>
      <c r="J31" s="15">
        <f t="shared" si="48"/>
        <v>0</v>
      </c>
      <c r="K31" s="15">
        <f t="shared" si="48"/>
        <v>0</v>
      </c>
      <c r="L31" s="15">
        <f t="shared" si="48"/>
        <v>0</v>
      </c>
      <c r="M31" s="15">
        <f t="shared" si="48"/>
        <v>0</v>
      </c>
      <c r="N31" s="15">
        <f t="shared" si="48"/>
        <v>0</v>
      </c>
      <c r="O31" s="15">
        <f t="shared" si="48"/>
        <v>0</v>
      </c>
      <c r="P31" s="15">
        <f t="shared" si="48"/>
        <v>0</v>
      </c>
      <c r="Q31" s="15">
        <f t="shared" si="28"/>
        <v>100</v>
      </c>
      <c r="S31" s="15">
        <f>ROUND((S17*$C$31)*(1+$U$22),0)</f>
        <v>2100</v>
      </c>
      <c r="T31" s="15">
        <f t="shared" ref="T31:AD31" si="49">ROUND((T17*$C$24)*(1+$U$22),0)</f>
        <v>0</v>
      </c>
      <c r="U31" s="15">
        <f t="shared" si="49"/>
        <v>0</v>
      </c>
      <c r="V31" s="15">
        <f t="shared" si="49"/>
        <v>0</v>
      </c>
      <c r="W31" s="15">
        <f t="shared" si="49"/>
        <v>0</v>
      </c>
      <c r="X31" s="15">
        <f t="shared" si="49"/>
        <v>0</v>
      </c>
      <c r="Y31" s="15">
        <f t="shared" si="49"/>
        <v>0</v>
      </c>
      <c r="Z31" s="15">
        <f t="shared" si="49"/>
        <v>0</v>
      </c>
      <c r="AA31" s="15">
        <f t="shared" si="49"/>
        <v>0</v>
      </c>
      <c r="AB31" s="15">
        <f t="shared" si="49"/>
        <v>0</v>
      </c>
      <c r="AC31" s="15">
        <f t="shared" si="49"/>
        <v>0</v>
      </c>
      <c r="AD31" s="15">
        <f t="shared" si="49"/>
        <v>0</v>
      </c>
      <c r="AE31" s="15">
        <f t="shared" si="30"/>
        <v>2100</v>
      </c>
      <c r="AG31" s="15">
        <f>ROUND(($C$31*(1+$U$22+$AI$22))*AG17,0)</f>
        <v>22600</v>
      </c>
      <c r="AH31" s="15">
        <f t="shared" ref="AH31:AR31" si="50">($C$31*(1+$U$22+$AI$22))*AH17</f>
        <v>0</v>
      </c>
      <c r="AI31" s="15">
        <f t="shared" si="50"/>
        <v>0</v>
      </c>
      <c r="AJ31" s="15">
        <f t="shared" si="50"/>
        <v>0</v>
      </c>
      <c r="AK31" s="15">
        <f t="shared" si="50"/>
        <v>0</v>
      </c>
      <c r="AL31" s="15">
        <f t="shared" si="50"/>
        <v>0</v>
      </c>
      <c r="AM31" s="15">
        <f t="shared" si="50"/>
        <v>0</v>
      </c>
      <c r="AN31" s="15">
        <f t="shared" si="50"/>
        <v>0</v>
      </c>
      <c r="AO31" s="15">
        <f t="shared" si="50"/>
        <v>0</v>
      </c>
      <c r="AP31" s="15">
        <f t="shared" si="50"/>
        <v>0</v>
      </c>
      <c r="AQ31" s="15">
        <f t="shared" si="50"/>
        <v>0</v>
      </c>
      <c r="AR31" s="15">
        <f t="shared" si="50"/>
        <v>0</v>
      </c>
      <c r="AS31" s="15">
        <f t="shared" si="32"/>
        <v>22600</v>
      </c>
    </row>
    <row r="32" spans="1:45" x14ac:dyDescent="0.25">
      <c r="Q32" s="35"/>
      <c r="AE32" s="35"/>
      <c r="AS32" s="35"/>
    </row>
    <row r="33" spans="1:45" x14ac:dyDescent="0.25">
      <c r="A33" s="8" t="s">
        <v>15</v>
      </c>
      <c r="E33" s="14">
        <f>SUM(E24:E32)</f>
        <v>181</v>
      </c>
      <c r="F33" s="14">
        <f t="shared" ref="F33:P33" si="51">SUM(F24:F32)</f>
        <v>0</v>
      </c>
      <c r="G33" s="14">
        <f t="shared" si="51"/>
        <v>0</v>
      </c>
      <c r="H33" s="14">
        <f t="shared" si="51"/>
        <v>0</v>
      </c>
      <c r="I33" s="14">
        <f t="shared" si="51"/>
        <v>0</v>
      </c>
      <c r="J33" s="14">
        <f t="shared" si="51"/>
        <v>0</v>
      </c>
      <c r="K33" s="14">
        <f t="shared" si="51"/>
        <v>0</v>
      </c>
      <c r="L33" s="14">
        <f t="shared" si="51"/>
        <v>0</v>
      </c>
      <c r="M33" s="14">
        <f t="shared" si="51"/>
        <v>0</v>
      </c>
      <c r="N33" s="14">
        <f t="shared" si="51"/>
        <v>0</v>
      </c>
      <c r="O33" s="14">
        <f t="shared" si="51"/>
        <v>0</v>
      </c>
      <c r="P33" s="14">
        <f t="shared" si="51"/>
        <v>0</v>
      </c>
      <c r="Q33" s="36">
        <f>SUM(Q24:Q32)</f>
        <v>181</v>
      </c>
      <c r="S33" s="14">
        <f>SUM(S24:S32)</f>
        <v>3781</v>
      </c>
      <c r="T33" s="14">
        <f t="shared" ref="T33" si="52">SUM(T24:T32)</f>
        <v>0</v>
      </c>
      <c r="U33" s="14">
        <f t="shared" ref="U33" si="53">SUM(U24:U32)</f>
        <v>0</v>
      </c>
      <c r="V33" s="14">
        <f t="shared" ref="V33" si="54">SUM(V24:V32)</f>
        <v>0</v>
      </c>
      <c r="W33" s="14">
        <f t="shared" ref="W33" si="55">SUM(W24:W32)</f>
        <v>0</v>
      </c>
      <c r="X33" s="14">
        <f t="shared" ref="X33" si="56">SUM(X24:X32)</f>
        <v>0</v>
      </c>
      <c r="Y33" s="14">
        <f t="shared" ref="Y33" si="57">SUM(Y24:Y32)</f>
        <v>0</v>
      </c>
      <c r="Z33" s="14">
        <f t="shared" ref="Z33" si="58">SUM(Z24:Z32)</f>
        <v>0</v>
      </c>
      <c r="AA33" s="14">
        <f t="shared" ref="AA33" si="59">SUM(AA24:AA32)</f>
        <v>0</v>
      </c>
      <c r="AB33" s="14">
        <f t="shared" ref="AB33" si="60">SUM(AB24:AB32)</f>
        <v>0</v>
      </c>
      <c r="AC33" s="14">
        <f t="shared" ref="AC33" si="61">SUM(AC24:AC32)</f>
        <v>0</v>
      </c>
      <c r="AD33" s="14">
        <f t="shared" ref="AD33" si="62">SUM(AD24:AD32)</f>
        <v>0</v>
      </c>
      <c r="AE33" s="36">
        <f>SUM(AE24:AE32)</f>
        <v>3781</v>
      </c>
      <c r="AG33" s="14">
        <f>SUM(AG24:AG32)</f>
        <v>39663</v>
      </c>
      <c r="AH33" s="14">
        <f t="shared" ref="AH33" si="63">SUM(AH24:AH32)</f>
        <v>0</v>
      </c>
      <c r="AI33" s="14">
        <f t="shared" ref="AI33" si="64">SUM(AI24:AI32)</f>
        <v>0</v>
      </c>
      <c r="AJ33" s="14">
        <f t="shared" ref="AJ33" si="65">SUM(AJ24:AJ32)</f>
        <v>0</v>
      </c>
      <c r="AK33" s="14">
        <f t="shared" ref="AK33" si="66">SUM(AK24:AK32)</f>
        <v>0</v>
      </c>
      <c r="AL33" s="14">
        <f t="shared" ref="AL33" si="67">SUM(AL24:AL32)</f>
        <v>0</v>
      </c>
      <c r="AM33" s="14">
        <f t="shared" ref="AM33" si="68">SUM(AM24:AM32)</f>
        <v>0</v>
      </c>
      <c r="AN33" s="14">
        <f t="shared" ref="AN33" si="69">SUM(AN24:AN32)</f>
        <v>0</v>
      </c>
      <c r="AO33" s="14">
        <f t="shared" ref="AO33" si="70">SUM(AO24:AO32)</f>
        <v>0</v>
      </c>
      <c r="AP33" s="14">
        <f t="shared" ref="AP33" si="71">SUM(AP24:AP32)</f>
        <v>0</v>
      </c>
      <c r="AQ33" s="14">
        <f t="shared" ref="AQ33" si="72">SUM(AQ24:AQ32)</f>
        <v>0</v>
      </c>
      <c r="AR33" s="14">
        <f t="shared" ref="AR33" si="73">SUM(AR24:AR32)</f>
        <v>0</v>
      </c>
      <c r="AS33" s="36">
        <f>SUM(AS24:AS32)</f>
        <v>39663</v>
      </c>
    </row>
    <row r="35" spans="1:45" x14ac:dyDescent="0.25">
      <c r="A35" s="8" t="s">
        <v>18</v>
      </c>
    </row>
    <row r="36" spans="1:45" x14ac:dyDescent="0.25">
      <c r="A36" s="1" t="s">
        <v>16</v>
      </c>
      <c r="E36" s="11">
        <v>20000</v>
      </c>
      <c r="F36" s="11"/>
      <c r="G36" s="11"/>
      <c r="H36" s="11"/>
      <c r="I36" s="11"/>
      <c r="J36" s="11"/>
      <c r="K36" s="11"/>
      <c r="L36" s="11"/>
      <c r="M36" s="11"/>
      <c r="N36" s="11"/>
      <c r="O36" s="11"/>
      <c r="P36" s="11"/>
      <c r="Q36" s="37">
        <f t="shared" ref="Q36:Q40" si="74">SUM(E36:P36)</f>
        <v>20000</v>
      </c>
      <c r="S36" s="11">
        <v>20000</v>
      </c>
      <c r="T36" s="11"/>
      <c r="U36" s="11"/>
      <c r="V36" s="11"/>
      <c r="W36" s="11"/>
      <c r="X36" s="11"/>
      <c r="Y36" s="11"/>
      <c r="Z36" s="11"/>
      <c r="AA36" s="11"/>
      <c r="AB36" s="11"/>
      <c r="AC36" s="11"/>
      <c r="AD36" s="11"/>
      <c r="AE36" s="37">
        <f>SUM(S36:AD36)</f>
        <v>20000</v>
      </c>
      <c r="AG36" s="11">
        <v>30000</v>
      </c>
      <c r="AH36" s="11"/>
      <c r="AI36" s="11"/>
      <c r="AJ36" s="11"/>
      <c r="AK36" s="11"/>
      <c r="AL36" s="11"/>
      <c r="AM36" s="11"/>
      <c r="AN36" s="11"/>
      <c r="AO36" s="11"/>
      <c r="AP36" s="11"/>
      <c r="AQ36" s="11"/>
      <c r="AR36" s="11"/>
      <c r="AS36" s="37">
        <f>SUM(AG36:AR36)</f>
        <v>30000</v>
      </c>
    </row>
    <row r="37" spans="1:45" x14ac:dyDescent="0.25">
      <c r="A37" s="1" t="s">
        <v>17</v>
      </c>
      <c r="E37" s="11"/>
      <c r="F37" s="11"/>
      <c r="G37" s="11"/>
      <c r="H37" s="11"/>
      <c r="I37" s="11"/>
      <c r="J37" s="11">
        <v>1000</v>
      </c>
      <c r="K37" s="11"/>
      <c r="L37" s="11"/>
      <c r="M37" s="11"/>
      <c r="N37" s="11"/>
      <c r="O37" s="11"/>
      <c r="P37" s="11"/>
      <c r="Q37" s="37">
        <f t="shared" si="74"/>
        <v>1000</v>
      </c>
      <c r="S37" s="11"/>
      <c r="T37" s="11"/>
      <c r="U37" s="11"/>
      <c r="V37" s="11"/>
      <c r="W37" s="11"/>
      <c r="X37" s="11">
        <v>1000</v>
      </c>
      <c r="Y37" s="11"/>
      <c r="Z37" s="11"/>
      <c r="AA37" s="11"/>
      <c r="AB37" s="11"/>
      <c r="AC37" s="11"/>
      <c r="AD37" s="11"/>
      <c r="AE37" s="37">
        <f t="shared" ref="AE37:AE40" si="75">SUM(S37:AD37)</f>
        <v>1000</v>
      </c>
      <c r="AG37" s="11"/>
      <c r="AH37" s="11"/>
      <c r="AI37" s="11"/>
      <c r="AJ37" s="11"/>
      <c r="AK37" s="11"/>
      <c r="AL37" s="11">
        <v>1000</v>
      </c>
      <c r="AM37" s="11"/>
      <c r="AN37" s="11"/>
      <c r="AO37" s="11"/>
      <c r="AP37" s="11"/>
      <c r="AQ37" s="11"/>
      <c r="AR37" s="11"/>
      <c r="AS37" s="37">
        <f t="shared" ref="AS37:AS40" si="76">SUM(AG37:AR37)</f>
        <v>1000</v>
      </c>
    </row>
    <row r="38" spans="1:45" x14ac:dyDescent="0.25">
      <c r="A38" s="1" t="s">
        <v>19</v>
      </c>
      <c r="E38" s="11"/>
      <c r="F38" s="11"/>
      <c r="G38" s="11"/>
      <c r="H38" s="11"/>
      <c r="I38" s="11"/>
      <c r="J38" s="11"/>
      <c r="K38" s="11"/>
      <c r="L38" s="11"/>
      <c r="M38" s="11"/>
      <c r="N38" s="11"/>
      <c r="O38" s="11"/>
      <c r="P38" s="11"/>
      <c r="Q38" s="37">
        <f t="shared" si="74"/>
        <v>0</v>
      </c>
      <c r="S38" s="11"/>
      <c r="T38" s="11"/>
      <c r="U38" s="11"/>
      <c r="V38" s="11"/>
      <c r="W38" s="11"/>
      <c r="X38" s="11"/>
      <c r="Y38" s="11"/>
      <c r="Z38" s="11"/>
      <c r="AA38" s="11"/>
      <c r="AB38" s="11"/>
      <c r="AC38" s="11"/>
      <c r="AD38" s="11"/>
      <c r="AE38" s="37">
        <f t="shared" si="75"/>
        <v>0</v>
      </c>
      <c r="AG38" s="11"/>
      <c r="AH38" s="11"/>
      <c r="AI38" s="11"/>
      <c r="AJ38" s="11"/>
      <c r="AK38" s="11"/>
      <c r="AL38" s="11"/>
      <c r="AM38" s="11"/>
      <c r="AN38" s="11"/>
      <c r="AO38" s="11"/>
      <c r="AP38" s="11"/>
      <c r="AQ38" s="11"/>
      <c r="AR38" s="11"/>
      <c r="AS38" s="37">
        <f t="shared" si="76"/>
        <v>0</v>
      </c>
    </row>
    <row r="39" spans="1:45" x14ac:dyDescent="0.25">
      <c r="A39" s="1" t="s">
        <v>32</v>
      </c>
      <c r="E39" s="11"/>
      <c r="F39" s="11"/>
      <c r="G39" s="11"/>
      <c r="H39" s="11"/>
      <c r="I39" s="11"/>
      <c r="J39" s="11"/>
      <c r="K39" s="11"/>
      <c r="L39" s="11"/>
      <c r="M39" s="11"/>
      <c r="N39" s="11"/>
      <c r="O39" s="11"/>
      <c r="P39" s="11"/>
      <c r="Q39" s="37">
        <f t="shared" si="74"/>
        <v>0</v>
      </c>
      <c r="S39" s="11"/>
      <c r="T39" s="11"/>
      <c r="U39" s="11"/>
      <c r="V39" s="11"/>
      <c r="W39" s="11"/>
      <c r="X39" s="11"/>
      <c r="Y39" s="11"/>
      <c r="Z39" s="11"/>
      <c r="AA39" s="11"/>
      <c r="AB39" s="11"/>
      <c r="AC39" s="11"/>
      <c r="AD39" s="11"/>
      <c r="AE39" s="37">
        <f t="shared" si="75"/>
        <v>0</v>
      </c>
      <c r="AG39" s="11"/>
      <c r="AH39" s="11"/>
      <c r="AI39" s="11"/>
      <c r="AJ39" s="11"/>
      <c r="AK39" s="11"/>
      <c r="AL39" s="11"/>
      <c r="AM39" s="11"/>
      <c r="AN39" s="11"/>
      <c r="AO39" s="11"/>
      <c r="AP39" s="11"/>
      <c r="AQ39" s="11"/>
      <c r="AR39" s="11"/>
      <c r="AS39" s="37">
        <f t="shared" si="76"/>
        <v>0</v>
      </c>
    </row>
    <row r="40" spans="1:45" x14ac:dyDescent="0.25">
      <c r="A40" s="1" t="s">
        <v>20</v>
      </c>
      <c r="E40" s="11"/>
      <c r="F40" s="11"/>
      <c r="G40" s="11"/>
      <c r="H40" s="11"/>
      <c r="I40" s="11"/>
      <c r="J40" s="11"/>
      <c r="K40" s="11"/>
      <c r="L40" s="11"/>
      <c r="M40" s="11"/>
      <c r="N40" s="11"/>
      <c r="O40" s="11"/>
      <c r="P40" s="11"/>
      <c r="Q40" s="37">
        <f t="shared" si="74"/>
        <v>0</v>
      </c>
      <c r="S40" s="11"/>
      <c r="T40" s="11"/>
      <c r="U40" s="11"/>
      <c r="V40" s="11"/>
      <c r="W40" s="11"/>
      <c r="X40" s="11"/>
      <c r="Y40" s="11"/>
      <c r="Z40" s="11"/>
      <c r="AA40" s="11"/>
      <c r="AB40" s="11"/>
      <c r="AC40" s="11"/>
      <c r="AD40" s="11"/>
      <c r="AE40" s="37">
        <f t="shared" si="75"/>
        <v>0</v>
      </c>
      <c r="AG40" s="11"/>
      <c r="AH40" s="11"/>
      <c r="AI40" s="11"/>
      <c r="AJ40" s="11"/>
      <c r="AK40" s="11"/>
      <c r="AL40" s="11"/>
      <c r="AM40" s="11"/>
      <c r="AN40" s="11"/>
      <c r="AO40" s="11"/>
      <c r="AP40" s="11"/>
      <c r="AQ40" s="11"/>
      <c r="AR40" s="11"/>
      <c r="AS40" s="37">
        <f t="shared" si="76"/>
        <v>0</v>
      </c>
    </row>
    <row r="41" spans="1:45" x14ac:dyDescent="0.25">
      <c r="Q41" s="38"/>
      <c r="AE41" s="38"/>
      <c r="AS41" s="38"/>
    </row>
    <row r="42" spans="1:45" s="8" customFormat="1" x14ac:dyDescent="0.25">
      <c r="A42" s="8" t="s">
        <v>14</v>
      </c>
      <c r="E42" s="18">
        <f t="shared" ref="E42:Q42" si="77">SUM(E33:E40)</f>
        <v>20181</v>
      </c>
      <c r="F42" s="18">
        <f t="shared" si="77"/>
        <v>0</v>
      </c>
      <c r="G42" s="18">
        <f t="shared" si="77"/>
        <v>0</v>
      </c>
      <c r="H42" s="18">
        <f t="shared" si="77"/>
        <v>0</v>
      </c>
      <c r="I42" s="18">
        <f t="shared" si="77"/>
        <v>0</v>
      </c>
      <c r="J42" s="18">
        <f t="shared" si="77"/>
        <v>1000</v>
      </c>
      <c r="K42" s="18">
        <f t="shared" si="77"/>
        <v>0</v>
      </c>
      <c r="L42" s="18">
        <f t="shared" si="77"/>
        <v>0</v>
      </c>
      <c r="M42" s="18">
        <f t="shared" si="77"/>
        <v>0</v>
      </c>
      <c r="N42" s="18">
        <f t="shared" si="77"/>
        <v>0</v>
      </c>
      <c r="O42" s="18">
        <f t="shared" si="77"/>
        <v>0</v>
      </c>
      <c r="P42" s="18">
        <f t="shared" si="77"/>
        <v>0</v>
      </c>
      <c r="Q42" s="36">
        <f t="shared" si="77"/>
        <v>21181</v>
      </c>
      <c r="S42" s="18">
        <f>SUM(S33:S40)</f>
        <v>23781</v>
      </c>
      <c r="T42" s="18">
        <f t="shared" ref="T42:AD42" si="78">SUM(T33:T40)</f>
        <v>0</v>
      </c>
      <c r="U42" s="18">
        <f t="shared" si="78"/>
        <v>0</v>
      </c>
      <c r="V42" s="18">
        <f t="shared" si="78"/>
        <v>0</v>
      </c>
      <c r="W42" s="18">
        <f t="shared" si="78"/>
        <v>0</v>
      </c>
      <c r="X42" s="18">
        <f t="shared" si="78"/>
        <v>1000</v>
      </c>
      <c r="Y42" s="18">
        <f t="shared" si="78"/>
        <v>0</v>
      </c>
      <c r="Z42" s="18">
        <f t="shared" si="78"/>
        <v>0</v>
      </c>
      <c r="AA42" s="18">
        <f t="shared" si="78"/>
        <v>0</v>
      </c>
      <c r="AB42" s="18">
        <f t="shared" si="78"/>
        <v>0</v>
      </c>
      <c r="AC42" s="18">
        <f t="shared" si="78"/>
        <v>0</v>
      </c>
      <c r="AD42" s="18">
        <f t="shared" si="78"/>
        <v>0</v>
      </c>
      <c r="AE42" s="36">
        <f>SUM(AE33:AE40)</f>
        <v>24781</v>
      </c>
      <c r="AG42" s="18">
        <f>SUM(AG33:AG40)</f>
        <v>69663</v>
      </c>
      <c r="AH42" s="18">
        <f t="shared" ref="AH42:AR42" si="79">SUM(AH33:AH40)</f>
        <v>0</v>
      </c>
      <c r="AI42" s="18">
        <f t="shared" si="79"/>
        <v>0</v>
      </c>
      <c r="AJ42" s="18">
        <f t="shared" si="79"/>
        <v>0</v>
      </c>
      <c r="AK42" s="18">
        <f t="shared" si="79"/>
        <v>0</v>
      </c>
      <c r="AL42" s="18">
        <f t="shared" si="79"/>
        <v>1000</v>
      </c>
      <c r="AM42" s="18">
        <f t="shared" si="79"/>
        <v>0</v>
      </c>
      <c r="AN42" s="18">
        <f t="shared" si="79"/>
        <v>0</v>
      </c>
      <c r="AO42" s="18">
        <f t="shared" si="79"/>
        <v>0</v>
      </c>
      <c r="AP42" s="18">
        <f t="shared" si="79"/>
        <v>0</v>
      </c>
      <c r="AQ42" s="18">
        <f t="shared" si="79"/>
        <v>0</v>
      </c>
      <c r="AR42" s="18">
        <f t="shared" si="79"/>
        <v>0</v>
      </c>
      <c r="AS42" s="36">
        <f>SUM(AS33:AS40)</f>
        <v>70663</v>
      </c>
    </row>
    <row r="44" spans="1:45" ht="35.25" customHeight="1" x14ac:dyDescent="0.25">
      <c r="AP44" s="17" t="s">
        <v>21</v>
      </c>
    </row>
    <row r="47" spans="1:45" ht="30" customHeight="1" x14ac:dyDescent="0.25"/>
  </sheetData>
  <mergeCells count="7">
    <mergeCell ref="H2:I2"/>
    <mergeCell ref="E19:P19"/>
    <mergeCell ref="S19:AD19"/>
    <mergeCell ref="AG19:AR19"/>
    <mergeCell ref="E7:P7"/>
    <mergeCell ref="S7:AD7"/>
    <mergeCell ref="AG7:AR7"/>
  </mergeCells>
  <pageMargins left="0.70866141732283472" right="0.70866141732283472" top="0.74803149606299213" bottom="0.74803149606299213" header="0.31496062992125984" footer="0.31496062992125984"/>
  <pageSetup paperSize="9" scale="65" orientation="landscape" horizontalDpi="4294967293" verticalDpi="4294967293" r:id="rId1"/>
  <colBreaks count="2" manualBreakCount="2">
    <brk id="17" min="18" max="43" man="1"/>
    <brk id="31" min="18" max="43"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selection activeCell="B2" sqref="B2"/>
    </sheetView>
  </sheetViews>
  <sheetFormatPr defaultRowHeight="15" x14ac:dyDescent="0.25"/>
  <cols>
    <col min="1" max="1" width="9.140625" style="1"/>
    <col min="2" max="2" width="27" style="1" customWidth="1"/>
    <col min="3" max="5" width="17.42578125" style="1" bestFit="1" customWidth="1"/>
    <col min="6" max="16384" width="9.140625" style="1"/>
  </cols>
  <sheetData>
    <row r="2" spans="2:5" ht="18.75" x14ac:dyDescent="0.3">
      <c r="B2" s="2" t="s">
        <v>25</v>
      </c>
      <c r="D2" s="27" t="str">
        <f>'Sample Revenue Projection'!J2</f>
        <v>Company XYZ</v>
      </c>
    </row>
    <row r="5" spans="2:5" s="24" customFormat="1" x14ac:dyDescent="0.25">
      <c r="C5" s="25" t="s">
        <v>22</v>
      </c>
      <c r="D5" s="25" t="s">
        <v>23</v>
      </c>
      <c r="E5" s="25" t="s">
        <v>24</v>
      </c>
    </row>
    <row r="6" spans="2:5" s="8" customFormat="1" x14ac:dyDescent="0.25">
      <c r="B6" s="8" t="s">
        <v>26</v>
      </c>
      <c r="C6" s="23">
        <f>'Sample Revenue Projection'!I4</f>
        <v>42735</v>
      </c>
      <c r="D6" s="23">
        <f>C6+365</f>
        <v>43100</v>
      </c>
      <c r="E6" s="23">
        <f>D6+365</f>
        <v>43465</v>
      </c>
    </row>
    <row r="7" spans="2:5" x14ac:dyDescent="0.25">
      <c r="B7" s="8"/>
    </row>
    <row r="8" spans="2:5" x14ac:dyDescent="0.25">
      <c r="B8" s="1" t="s">
        <v>6</v>
      </c>
      <c r="C8" s="15">
        <f>'Sample Revenue Projection'!Q24</f>
        <v>5</v>
      </c>
      <c r="D8" s="21">
        <f>'Sample Revenue Projection'!AE24</f>
        <v>105</v>
      </c>
      <c r="E8" s="15">
        <f>'Sample Revenue Projection'!AS24</f>
        <v>113</v>
      </c>
    </row>
    <row r="9" spans="2:5" x14ac:dyDescent="0.25">
      <c r="B9" s="1" t="s">
        <v>7</v>
      </c>
      <c r="C9" s="15">
        <f>'Sample Revenue Projection'!Q25</f>
        <v>15</v>
      </c>
      <c r="D9" s="21">
        <f>'Sample Revenue Projection'!AE25</f>
        <v>315</v>
      </c>
      <c r="E9" s="15">
        <f>'Sample Revenue Projection'!AS25</f>
        <v>3390</v>
      </c>
    </row>
    <row r="10" spans="2:5" x14ac:dyDescent="0.25">
      <c r="B10" s="1" t="s">
        <v>8</v>
      </c>
      <c r="C10" s="15">
        <f>'Sample Revenue Projection'!Q26</f>
        <v>13</v>
      </c>
      <c r="D10" s="21">
        <f>'Sample Revenue Projection'!AE26</f>
        <v>263</v>
      </c>
      <c r="E10" s="15">
        <f>'Sample Revenue Projection'!AS26</f>
        <v>2825</v>
      </c>
    </row>
    <row r="11" spans="2:5" x14ac:dyDescent="0.25">
      <c r="B11" s="1" t="s">
        <v>9</v>
      </c>
      <c r="C11" s="15">
        <f>'Sample Revenue Projection'!Q27</f>
        <v>25</v>
      </c>
      <c r="D11" s="21">
        <f>'Sample Revenue Projection'!AE27</f>
        <v>525</v>
      </c>
      <c r="E11" s="15">
        <f>'Sample Revenue Projection'!AS27</f>
        <v>5650</v>
      </c>
    </row>
    <row r="12" spans="2:5" x14ac:dyDescent="0.25">
      <c r="B12" s="1" t="s">
        <v>10</v>
      </c>
      <c r="C12" s="15">
        <f>'Sample Revenue Projection'!Q28</f>
        <v>5</v>
      </c>
      <c r="D12" s="21">
        <f>'Sample Revenue Projection'!AE28</f>
        <v>105</v>
      </c>
      <c r="E12" s="15">
        <f>'Sample Revenue Projection'!AS28</f>
        <v>1130</v>
      </c>
    </row>
    <row r="13" spans="2:5" x14ac:dyDescent="0.25">
      <c r="B13" s="1" t="s">
        <v>11</v>
      </c>
      <c r="C13" s="15">
        <f>'Sample Revenue Projection'!Q29</f>
        <v>8</v>
      </c>
      <c r="D13" s="21">
        <f>'Sample Revenue Projection'!AE29</f>
        <v>158</v>
      </c>
      <c r="E13" s="15">
        <f>'Sample Revenue Projection'!AS29</f>
        <v>1695</v>
      </c>
    </row>
    <row r="14" spans="2:5" x14ac:dyDescent="0.25">
      <c r="B14" s="1" t="s">
        <v>12</v>
      </c>
      <c r="C14" s="15">
        <f>'Sample Revenue Projection'!Q30</f>
        <v>10</v>
      </c>
      <c r="D14" s="21">
        <f>'Sample Revenue Projection'!AE30</f>
        <v>210</v>
      </c>
      <c r="E14" s="15">
        <f>'Sample Revenue Projection'!AS30</f>
        <v>2260</v>
      </c>
    </row>
    <row r="15" spans="2:5" x14ac:dyDescent="0.25">
      <c r="B15" s="1" t="s">
        <v>13</v>
      </c>
      <c r="C15" s="15">
        <f>'Sample Revenue Projection'!Q31</f>
        <v>100</v>
      </c>
      <c r="D15" s="21">
        <f>'Sample Revenue Projection'!AE31</f>
        <v>2100</v>
      </c>
      <c r="E15" s="15">
        <f>'Sample Revenue Projection'!AS31</f>
        <v>22600</v>
      </c>
    </row>
    <row r="17" spans="2:5" x14ac:dyDescent="0.25">
      <c r="B17" s="8" t="s">
        <v>15</v>
      </c>
      <c r="C17" s="14">
        <f>SUM(C8:C16)</f>
        <v>181</v>
      </c>
      <c r="D17" s="14">
        <f>SUM(D8:D16)</f>
        <v>3781</v>
      </c>
      <c r="E17" s="14">
        <f>SUM(E8:E16)</f>
        <v>39663</v>
      </c>
    </row>
    <row r="19" spans="2:5" x14ac:dyDescent="0.25">
      <c r="B19" s="8" t="s">
        <v>18</v>
      </c>
    </row>
    <row r="20" spans="2:5" x14ac:dyDescent="0.25">
      <c r="B20" s="1" t="s">
        <v>16</v>
      </c>
      <c r="C20" s="15">
        <f>'Sample Revenue Projection'!Q36</f>
        <v>20000</v>
      </c>
      <c r="D20" s="21">
        <f>'Sample Revenue Projection'!AE36</f>
        <v>20000</v>
      </c>
      <c r="E20" s="15">
        <f>'Sample Revenue Projection'!AS36</f>
        <v>30000</v>
      </c>
    </row>
    <row r="21" spans="2:5" x14ac:dyDescent="0.25">
      <c r="B21" s="1" t="s">
        <v>17</v>
      </c>
      <c r="C21" s="15">
        <f>'Sample Revenue Projection'!Q37</f>
        <v>1000</v>
      </c>
      <c r="D21" s="21">
        <f>'Sample Revenue Projection'!AE37</f>
        <v>1000</v>
      </c>
      <c r="E21" s="15">
        <f>'Sample Revenue Projection'!AS37</f>
        <v>1000</v>
      </c>
    </row>
    <row r="22" spans="2:5" x14ac:dyDescent="0.25">
      <c r="B22" s="1" t="s">
        <v>19</v>
      </c>
      <c r="C22" s="15">
        <f>'Sample Revenue Projection'!Q38</f>
        <v>0</v>
      </c>
      <c r="D22" s="21">
        <f>'Sample Revenue Projection'!AE38</f>
        <v>0</v>
      </c>
      <c r="E22" s="15">
        <f>'Sample Revenue Projection'!AS38</f>
        <v>0</v>
      </c>
    </row>
    <row r="23" spans="2:5" x14ac:dyDescent="0.25">
      <c r="B23" s="1" t="s">
        <v>32</v>
      </c>
      <c r="C23" s="15">
        <f>'Sample Revenue Projection'!Q39</f>
        <v>0</v>
      </c>
      <c r="D23" s="21">
        <f>'Sample Revenue Projection'!AE39</f>
        <v>0</v>
      </c>
      <c r="E23" s="15">
        <f>'Sample Revenue Projection'!AS39</f>
        <v>0</v>
      </c>
    </row>
    <row r="24" spans="2:5" x14ac:dyDescent="0.25">
      <c r="B24" s="1" t="s">
        <v>20</v>
      </c>
      <c r="C24" s="15">
        <f>'Sample Revenue Projection'!Q40</f>
        <v>0</v>
      </c>
      <c r="D24" s="21">
        <f>'Sample Revenue Projection'!AE40</f>
        <v>0</v>
      </c>
      <c r="E24" s="15">
        <f>'Sample Revenue Projection'!AS40</f>
        <v>0</v>
      </c>
    </row>
    <row r="26" spans="2:5" ht="15.75" thickBot="1" x14ac:dyDescent="0.3">
      <c r="B26" s="8" t="s">
        <v>14</v>
      </c>
      <c r="C26" s="22">
        <f>SUM(C17:C25)</f>
        <v>21181</v>
      </c>
      <c r="D26" s="22">
        <f t="shared" ref="D26" si="0">SUM(D17:D25)</f>
        <v>24781</v>
      </c>
      <c r="E26" s="22">
        <f>SUM(E17:E25)</f>
        <v>70663</v>
      </c>
    </row>
    <row r="27" spans="2:5" ht="15.75" thickTop="1" x14ac:dyDescent="0.25"/>
    <row r="29" spans="2:5" x14ac:dyDescent="0.25">
      <c r="D29" s="17" t="s">
        <v>21</v>
      </c>
    </row>
  </sheetData>
  <pageMargins left="0.70866141732283472" right="0.70866141732283472" top="0.74803149606299213" bottom="0.74803149606299213" header="0.31496062992125984" footer="0.31496062992125984"/>
  <pageSetup paperSize="9" scale="8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 Revenue Projection</vt:lpstr>
      <vt:lpstr>Summary</vt:lpstr>
      <vt:lpstr>'Sample Revenue Projection'!Print_Area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MD SHAJEDUL ISLAM</cp:lastModifiedBy>
  <cp:lastPrinted>2021-05-21T16:04:29Z</cp:lastPrinted>
  <dcterms:created xsi:type="dcterms:W3CDTF">2016-12-05T09:37:04Z</dcterms:created>
  <dcterms:modified xsi:type="dcterms:W3CDTF">2021-05-21T16:05:48Z</dcterms:modified>
</cp:coreProperties>
</file>