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Amortization Schedule" sheetId="1" r:id="rId1"/>
    <sheet name="Charts" sheetId="2" r:id="rId2"/>
  </sheets>
  <definedNames>
    <definedName name="_xlnm.Print_Area" localSheetId="0">'Amortization Schedule'!$A$4:$F$33</definedName>
  </definedNames>
  <calcPr fullCalcOnLoad="1"/>
</workbook>
</file>

<file path=xl/sharedStrings.xml><?xml version="1.0" encoding="utf-8"?>
<sst xmlns="http://schemas.openxmlformats.org/spreadsheetml/2006/main" count="17" uniqueCount="16">
  <si>
    <t>Original Principal</t>
  </si>
  <si>
    <t>Number of Payments</t>
  </si>
  <si>
    <t>Annual Interest Rate</t>
  </si>
  <si>
    <t>Amortization Schedule</t>
  </si>
  <si>
    <t>Period</t>
  </si>
  <si>
    <t>Pmt</t>
  </si>
  <si>
    <t>Int</t>
  </si>
  <si>
    <t>Prin</t>
  </si>
  <si>
    <t>Extra Prin</t>
  </si>
  <si>
    <t>Balance</t>
  </si>
  <si>
    <t>House Price</t>
  </si>
  <si>
    <t>Downpayment %</t>
  </si>
  <si>
    <t>Payment</t>
  </si>
  <si>
    <t>Month</t>
  </si>
  <si>
    <t>Interest</t>
  </si>
  <si>
    <t>Principal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</si>
</sst>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N¥&quot;#,##0_);\(&quot;CN¥&quot;#,##0\)"/>
    <numFmt numFmtId="165" formatCode="&quot;CN¥&quot;#,##0_);[Red]\(&quot;CN¥&quot;#,##0\)"/>
    <numFmt numFmtId="166" formatCode="&quot;CN¥&quot;#,##0.00_);\(&quot;CN¥&quot;#,##0.00\)"/>
    <numFmt numFmtId="167" formatCode="&quot;CN¥&quot;#,##0.00_);[Red]\(&quot;CN¥&quot;#,##0.00\)"/>
    <numFmt numFmtId="168" formatCode="_(&quot;CN¥&quot;* #,##0_);_(&quot;CN¥&quot;* \(#,##0\);_(&quot;CN¥&quot;* &quot;-&quot;_);_(@_)"/>
    <numFmt numFmtId="169" formatCode="_(&quot;CN¥&quot;* #,##0.00_);_(&quot;CN¥&quot;* \(#,##0.00\);_(&quot;CN¥&quot;* &quot;-&quot;??_);_(@_)"/>
    <numFmt numFmtId="170" formatCode="&quot;$&quot;#,##0.000_);[Red]\(&quot;$&quot;#,##0.000\)"/>
    <numFmt numFmtId="171" formatCode="&quot;$&quot;#,##0.0000_);[Red]\(&quot;$&quot;#,##0.0000\)"/>
    <numFmt numFmtId="172" formatCode="&quot;$&quot;#,##0.00000_);[Red]\(&quot;$&quot;#,##0.00000\)"/>
    <numFmt numFmtId="173" formatCode="&quot;$&quot;#,##0.0_);[Red]\(&quot;$&quot;#,##0.0\)"/>
    <numFmt numFmtId="174" formatCode="0.0%"/>
    <numFmt numFmtId="175" formatCode="0.000000"/>
    <numFmt numFmtId="176" formatCode="0.00000"/>
    <numFmt numFmtId="177" formatCode="0.0000"/>
    <numFmt numFmtId="178" formatCode="0.000"/>
    <numFmt numFmtId="179" formatCode="_(* #,##0.0_);_(* \(#,##0.0\);_(* &quot;-&quot;??_);_(@_)"/>
    <numFmt numFmtId="180" formatCode="_(* #,##0_);_(* \(#,##0\);_(* &quot;-&quot;??_);_(@_)"/>
    <numFmt numFmtId="181" formatCode="_(&quot;$&quot;* #,##0.0_);_(&quot;$&quot;* \(#,##0.0\);_(&quot;$&quot;* &quot;-&quot;??_);_(@_)"/>
    <numFmt numFmtId="182" formatCode="_(&quot;$&quot;* #,##0_);_(&quot;$&quot;* \(#,##0\);_(&quot;$&quot;* &quot;-&quot;??_);_(@_)"/>
    <numFmt numFmtId="183" formatCode="0.0"/>
  </numFmts>
  <fonts count="49">
    <font>
      <sz val="10"/>
      <name val="Times New Roman"/>
      <family val="0"/>
    </font>
    <font>
      <b/>
      <sz val="10"/>
      <name val="Times New Roman"/>
      <family val="0"/>
    </font>
    <font>
      <i/>
      <sz val="10"/>
      <name val="Times New Roman"/>
      <family val="0"/>
    </font>
    <font>
      <b/>
      <i/>
      <sz val="10"/>
      <name val="Times New Roman"/>
      <family val="0"/>
    </font>
    <font>
      <sz val="8"/>
      <name val="Times New Roman"/>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0"/>
      <color indexed="9"/>
      <name val="Times New Roman"/>
      <family val="1"/>
    </font>
    <font>
      <sz val="10"/>
      <color indexed="9"/>
      <name val="Times New Roman"/>
      <family val="1"/>
    </font>
    <font>
      <sz val="10"/>
      <color indexed="8"/>
      <name val="Times New Roman"/>
      <family val="1"/>
    </font>
    <font>
      <sz val="8.5"/>
      <color indexed="8"/>
      <name val="Arial"/>
      <family val="2"/>
    </font>
    <font>
      <b/>
      <sz val="8.5"/>
      <color indexed="8"/>
      <name val="Arial"/>
      <family val="2"/>
    </font>
    <font>
      <b/>
      <sz val="10"/>
      <color indexed="8"/>
      <name val="Arial"/>
      <family val="2"/>
    </font>
    <font>
      <b/>
      <sz val="10.25"/>
      <color indexed="8"/>
      <name val="Arial"/>
      <family val="2"/>
    </font>
    <font>
      <b/>
      <sz val="12"/>
      <color indexed="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theme="0"/>
      <name val="Times New Roman"/>
      <family val="1"/>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182" fontId="0" fillId="0" borderId="0" xfId="44" applyNumberFormat="1" applyFont="1" applyAlignment="1" applyProtection="1">
      <alignment/>
      <protection/>
    </xf>
    <xf numFmtId="1" fontId="0" fillId="0" borderId="0" xfId="0" applyNumberFormat="1" applyAlignment="1">
      <alignment/>
    </xf>
    <xf numFmtId="0" fontId="5" fillId="0" borderId="10" xfId="0" applyFont="1" applyBorder="1" applyAlignment="1">
      <alignment horizontal="right"/>
    </xf>
    <xf numFmtId="0" fontId="0" fillId="33" borderId="0" xfId="0" applyFill="1" applyAlignment="1">
      <alignment/>
    </xf>
    <xf numFmtId="3" fontId="0" fillId="33" borderId="0" xfId="0" applyNumberFormat="1" applyFill="1" applyAlignment="1" applyProtection="1">
      <alignment/>
      <protection locked="0"/>
    </xf>
    <xf numFmtId="2" fontId="0" fillId="33" borderId="0" xfId="0" applyNumberFormat="1" applyFill="1" applyAlignment="1">
      <alignment/>
    </xf>
    <xf numFmtId="10" fontId="0" fillId="33" borderId="0" xfId="0" applyNumberFormat="1" applyFill="1" applyAlignment="1" applyProtection="1">
      <alignment/>
      <protection locked="0"/>
    </xf>
    <xf numFmtId="180" fontId="0" fillId="33" borderId="0" xfId="42" applyNumberFormat="1" applyFont="1" applyFill="1" applyAlignment="1" applyProtection="1">
      <alignment/>
      <protection/>
    </xf>
    <xf numFmtId="8" fontId="0" fillId="33" borderId="0" xfId="0" applyNumberFormat="1" applyFill="1" applyAlignment="1">
      <alignment/>
    </xf>
    <xf numFmtId="0" fontId="0" fillId="33" borderId="0" xfId="0" applyFill="1" applyAlignment="1" applyProtection="1">
      <alignment/>
      <protection locked="0"/>
    </xf>
    <xf numFmtId="10" fontId="0" fillId="33" borderId="0" xfId="57" applyNumberFormat="1" applyFont="1" applyFill="1" applyAlignment="1" applyProtection="1">
      <alignment/>
      <protection locked="0"/>
    </xf>
    <xf numFmtId="9" fontId="0" fillId="33" borderId="0" xfId="0" applyNumberFormat="1" applyFill="1" applyAlignment="1">
      <alignment/>
    </xf>
    <xf numFmtId="8" fontId="0" fillId="33" borderId="0" xfId="0" applyNumberFormat="1" applyFill="1" applyAlignment="1" applyProtection="1">
      <alignment/>
      <protection/>
    </xf>
    <xf numFmtId="44" fontId="0" fillId="33" borderId="0" xfId="0" applyNumberFormat="1" applyFill="1" applyAlignment="1">
      <alignment/>
    </xf>
    <xf numFmtId="0" fontId="0" fillId="33" borderId="0" xfId="0" applyFill="1" applyAlignment="1" applyProtection="1">
      <alignment horizontal="center"/>
      <protection/>
    </xf>
    <xf numFmtId="0" fontId="0" fillId="33" borderId="0" xfId="0" applyFill="1" applyAlignment="1" applyProtection="1">
      <alignment/>
      <protection/>
    </xf>
    <xf numFmtId="44" fontId="0" fillId="33" borderId="0" xfId="44" applyFont="1" applyFill="1" applyAlignment="1" applyProtection="1">
      <alignment/>
      <protection/>
    </xf>
    <xf numFmtId="44" fontId="0" fillId="33" borderId="0" xfId="44" applyFont="1" applyFill="1" applyAlignment="1" applyProtection="1">
      <alignment/>
      <protection locked="0"/>
    </xf>
    <xf numFmtId="0" fontId="0" fillId="33" borderId="0" xfId="0" applyFill="1" applyAlignment="1">
      <alignment horizontal="centerContinuous"/>
    </xf>
    <xf numFmtId="10" fontId="0" fillId="33" borderId="0" xfId="57" applyNumberFormat="1" applyFont="1" applyFill="1" applyAlignment="1">
      <alignment horizontal="centerContinuous"/>
    </xf>
    <xf numFmtId="10" fontId="0" fillId="33" borderId="0" xfId="57" applyNumberFormat="1" applyFont="1" applyFill="1" applyAlignment="1">
      <alignment/>
    </xf>
    <xf numFmtId="43" fontId="0" fillId="33" borderId="0" xfId="0" applyNumberFormat="1" applyFill="1" applyAlignment="1">
      <alignment/>
    </xf>
    <xf numFmtId="0" fontId="0" fillId="33" borderId="11" xfId="0" applyFill="1" applyBorder="1" applyAlignment="1">
      <alignment/>
    </xf>
    <xf numFmtId="0" fontId="47" fillId="34" borderId="12" xfId="0" applyFont="1" applyFill="1" applyBorder="1" applyAlignment="1" applyProtection="1">
      <alignment horizontal="centerContinuous"/>
      <protection/>
    </xf>
    <xf numFmtId="0" fontId="48" fillId="34" borderId="12" xfId="0" applyFont="1" applyFill="1" applyBorder="1" applyAlignment="1" applyProtection="1">
      <alignment horizontal="centerContinuous"/>
      <protection/>
    </xf>
    <xf numFmtId="0" fontId="47" fillId="34" borderId="1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Loan Amortization </a:t>
            </a:r>
          </a:p>
        </c:rich>
      </c:tx>
      <c:layout>
        <c:manualLayout>
          <c:xMode val="factor"/>
          <c:yMode val="factor"/>
          <c:x val="0.04125"/>
          <c:y val="-0.00425"/>
        </c:manualLayout>
      </c:layout>
      <c:spPr>
        <a:noFill/>
        <a:ln>
          <a:noFill/>
        </a:ln>
      </c:spPr>
    </c:title>
    <c:plotArea>
      <c:layout>
        <c:manualLayout>
          <c:xMode val="edge"/>
          <c:yMode val="edge"/>
          <c:x val="0.0825"/>
          <c:y val="0.2085"/>
          <c:w val="0.89"/>
          <c:h val="0.65675"/>
        </c:manualLayout>
      </c:layout>
      <c:areaChart>
        <c:grouping val="standard"/>
        <c:varyColors val="0"/>
        <c:ser>
          <c:idx val="0"/>
          <c:order val="0"/>
          <c:spPr>
            <a:pattFill prst="pct40">
              <a:fgClr>
                <a:srgbClr val="FFFF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Charts!$D$2:$D$362</c:f>
              <c:numCache/>
            </c:numRef>
          </c:val>
        </c:ser>
        <c:axId val="65170222"/>
        <c:axId val="49661087"/>
      </c:areaChart>
      <c:catAx>
        <c:axId val="65170222"/>
        <c:scaling>
          <c:orientation val="minMax"/>
        </c:scaling>
        <c:axPos val="b"/>
        <c:title>
          <c:tx>
            <c:rich>
              <a:bodyPr vert="horz" rot="0" anchor="ctr"/>
              <a:lstStyle/>
              <a:p>
                <a:pPr algn="ctr">
                  <a:defRPr/>
                </a:pPr>
                <a:r>
                  <a:rPr lang="en-US" cap="none" sz="850" b="1" i="0" u="none" baseline="0">
                    <a:solidFill>
                      <a:srgbClr val="000000"/>
                    </a:solidFill>
                  </a:rPr>
                  <a:t>Months</a:t>
                </a:r>
              </a:p>
            </c:rich>
          </c:tx>
          <c:layout>
            <c:manualLayout>
              <c:xMode val="factor"/>
              <c:yMode val="factor"/>
              <c:x val="-0.016"/>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661087"/>
        <c:crosses val="autoZero"/>
        <c:auto val="1"/>
        <c:lblOffset val="100"/>
        <c:tickLblSkip val="22"/>
        <c:noMultiLvlLbl val="0"/>
      </c:catAx>
      <c:valAx>
        <c:axId val="49661087"/>
        <c:scaling>
          <c:orientation val="minMax"/>
        </c:scaling>
        <c:axPos val="l"/>
        <c:title>
          <c:tx>
            <c:rich>
              <a:bodyPr vert="horz" rot="-5400000" anchor="ctr"/>
              <a:lstStyle/>
              <a:p>
                <a:pPr algn="ctr">
                  <a:defRPr/>
                </a:pPr>
                <a:r>
                  <a:rPr lang="en-US" cap="none" sz="850" b="1" i="0" u="none" baseline="0">
                    <a:solidFill>
                      <a:srgbClr val="000000"/>
                    </a:solidFill>
                  </a:rPr>
                  <a:t>Outstanding Balance</a:t>
                </a:r>
              </a:p>
            </c:rich>
          </c:tx>
          <c:layout>
            <c:manualLayout>
              <c:xMode val="factor"/>
              <c:yMode val="factor"/>
              <c:x val="-0.021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170222"/>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Loan Amortization: % Interest &amp; Principal</a:t>
            </a:r>
          </a:p>
        </c:rich>
      </c:tx>
      <c:layout>
        <c:manualLayout>
          <c:xMode val="factor"/>
          <c:yMode val="factor"/>
          <c:x val="0.0905"/>
          <c:y val="-0.00425"/>
        </c:manualLayout>
      </c:layout>
      <c:spPr>
        <a:noFill/>
        <a:ln>
          <a:noFill/>
        </a:ln>
      </c:spPr>
    </c:title>
    <c:plotArea>
      <c:layout>
        <c:manualLayout>
          <c:xMode val="edge"/>
          <c:yMode val="edge"/>
          <c:x val="0.02675"/>
          <c:y val="0.2105"/>
          <c:w val="0.94525"/>
          <c:h val="0.656"/>
        </c:manualLayout>
      </c:layout>
      <c:areaChart>
        <c:grouping val="percentStacked"/>
        <c:varyColors val="0"/>
        <c:ser>
          <c:idx val="0"/>
          <c:order val="0"/>
          <c:spPr>
            <a:pattFill prst="narVert">
              <a:fgClr>
                <a:srgbClr val="FFFF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Charts!$B$3:$B$362</c:f>
              <c:numCache/>
            </c:numRef>
          </c:val>
        </c:ser>
        <c:ser>
          <c:idx val="1"/>
          <c:order val="1"/>
          <c:spPr>
            <a:pattFill prst="pct20">
              <a:fgClr>
                <a:srgbClr val="FFFFFF"/>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Charts!$C$3:$C$362</c:f>
              <c:numCache/>
            </c:numRef>
          </c:val>
        </c:ser>
        <c:axId val="44296600"/>
        <c:axId val="63125081"/>
      </c:areaChart>
      <c:catAx>
        <c:axId val="44296600"/>
        <c:scaling>
          <c:orientation val="minMax"/>
        </c:scaling>
        <c:axPos val="b"/>
        <c:title>
          <c:tx>
            <c:rich>
              <a:bodyPr vert="horz" rot="0" anchor="ctr"/>
              <a:lstStyle/>
              <a:p>
                <a:pPr algn="ctr">
                  <a:defRPr/>
                </a:pPr>
                <a:r>
                  <a:rPr lang="en-US" cap="none" sz="850" b="1" i="0" u="none" baseline="0">
                    <a:solidFill>
                      <a:srgbClr val="000000"/>
                    </a:solidFill>
                  </a:rPr>
                  <a:t>Months</a:t>
                </a:r>
              </a:p>
            </c:rich>
          </c:tx>
          <c:layout>
            <c:manualLayout>
              <c:xMode val="factor"/>
              <c:yMode val="factor"/>
              <c:x val="-0.015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125081"/>
        <c:crosses val="autoZero"/>
        <c:auto val="1"/>
        <c:lblOffset val="100"/>
        <c:tickLblSkip val="20"/>
        <c:noMultiLvlLbl val="0"/>
      </c:catAx>
      <c:valAx>
        <c:axId val="631250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296600"/>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13</xdr:col>
      <xdr:colOff>0</xdr:colOff>
      <xdr:row>19</xdr:row>
      <xdr:rowOff>0</xdr:rowOff>
    </xdr:to>
    <xdr:sp>
      <xdr:nvSpPr>
        <xdr:cNvPr id="1" name="Text 1"/>
        <xdr:cNvSpPr txBox="1">
          <a:spLocks noChangeArrowheads="1"/>
        </xdr:cNvSpPr>
      </xdr:nvSpPr>
      <xdr:spPr>
        <a:xfrm>
          <a:off x="7219950" y="161925"/>
          <a:ext cx="3181350" cy="3105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Note: To generate an amortization schedule simply enter the correct numbers into B1, B2, B4, and B5.  If you do not plan on making extra principal payments, enter 0 into every cell in the E7:E366 range (or leave them blank).  This worksheet is protected so that the formulas cannot be changed in any way by mistake.  You can only change B1, B2, B4, B5 and E7:E366.  If you wish to edit the formulas, choose Tools - Protection - Unprotect Sheet from the menus.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One more thing: I have set up this sheet so that if there are extra principal payments or a shorter amortization period (i.e., a 15 year mortgage) all of the cells beyond the payoff point are blanked out.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By the way, I do not provide any guarantees.  Use this sheet at your own risk, though I'm 99.99% confident that it is correct.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xdr:row>
      <xdr:rowOff>0</xdr:rowOff>
    </xdr:from>
    <xdr:to>
      <xdr:col>12</xdr:col>
      <xdr:colOff>257175</xdr:colOff>
      <xdr:row>15</xdr:row>
      <xdr:rowOff>95250</xdr:rowOff>
    </xdr:to>
    <xdr:graphicFrame>
      <xdr:nvGraphicFramePr>
        <xdr:cNvPr id="1" name="Chart 1"/>
        <xdr:cNvGraphicFramePr/>
      </xdr:nvGraphicFramePr>
      <xdr:xfrm>
        <a:off x="2362200" y="161925"/>
        <a:ext cx="3781425" cy="2362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16</xdr:row>
      <xdr:rowOff>104775</xdr:rowOff>
    </xdr:from>
    <xdr:to>
      <xdr:col>12</xdr:col>
      <xdr:colOff>238125</xdr:colOff>
      <xdr:row>31</xdr:row>
      <xdr:rowOff>57150</xdr:rowOff>
    </xdr:to>
    <xdr:graphicFrame>
      <xdr:nvGraphicFramePr>
        <xdr:cNvPr id="2" name="Chart 2"/>
        <xdr:cNvGraphicFramePr/>
      </xdr:nvGraphicFramePr>
      <xdr:xfrm>
        <a:off x="2352675" y="2695575"/>
        <a:ext cx="3771900" cy="2381250"/>
      </xdr:xfrm>
      <a:graphic>
        <a:graphicData uri="http://schemas.openxmlformats.org/drawingml/2006/chart">
          <c:chart xmlns:c="http://schemas.openxmlformats.org/drawingml/2006/chart" r:id="rId2"/>
        </a:graphicData>
      </a:graphic>
    </xdr:graphicFrame>
    <xdr:clientData/>
  </xdr:twoCellAnchor>
  <xdr:oneCellAnchor>
    <xdr:from>
      <xdr:col>7</xdr:col>
      <xdr:colOff>285750</xdr:colOff>
      <xdr:row>25</xdr:row>
      <xdr:rowOff>57150</xdr:rowOff>
    </xdr:from>
    <xdr:ext cx="647700" cy="209550"/>
    <xdr:sp>
      <xdr:nvSpPr>
        <xdr:cNvPr id="3" name="Text Box 3"/>
        <xdr:cNvSpPr txBox="1">
          <a:spLocks noChangeArrowheads="1"/>
        </xdr:cNvSpPr>
      </xdr:nvSpPr>
      <xdr:spPr>
        <a:xfrm>
          <a:off x="3648075" y="4105275"/>
          <a:ext cx="647700" cy="209550"/>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0000"/>
              </a:solidFill>
            </a:rPr>
            <a:t>Interest</a:t>
          </a:r>
        </a:p>
      </xdr:txBody>
    </xdr:sp>
    <xdr:clientData/>
  </xdr:oneCellAnchor>
  <xdr:oneCellAnchor>
    <xdr:from>
      <xdr:col>9</xdr:col>
      <xdr:colOff>304800</xdr:colOff>
      <xdr:row>21</xdr:row>
      <xdr:rowOff>66675</xdr:rowOff>
    </xdr:from>
    <xdr:ext cx="695325" cy="209550"/>
    <xdr:sp>
      <xdr:nvSpPr>
        <xdr:cNvPr id="4" name="Text Box 4"/>
        <xdr:cNvSpPr txBox="1">
          <a:spLocks noChangeArrowheads="1"/>
        </xdr:cNvSpPr>
      </xdr:nvSpPr>
      <xdr:spPr>
        <a:xfrm>
          <a:off x="4676775" y="3467100"/>
          <a:ext cx="695325" cy="209550"/>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0000"/>
              </a:solidFill>
            </a:rPr>
            <a:t>Principal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370"/>
  <sheetViews>
    <sheetView tabSelected="1" zoomScalePageLayoutView="0" workbookViewId="0" topLeftCell="A1">
      <selection activeCell="I24" sqref="I24"/>
    </sheetView>
  </sheetViews>
  <sheetFormatPr defaultColWidth="8.83203125" defaultRowHeight="12.75"/>
  <cols>
    <col min="1" max="1" width="23.16015625" style="4" customWidth="1"/>
    <col min="2" max="2" width="18.66015625" style="4" customWidth="1"/>
    <col min="3" max="3" width="18.5" style="4" customWidth="1"/>
    <col min="4" max="4" width="17.5" style="4" customWidth="1"/>
    <col min="5" max="5" width="18" style="4" customWidth="1"/>
    <col min="6" max="6" width="20" style="4" customWidth="1"/>
    <col min="7" max="7" width="10.5" style="4" bestFit="1" customWidth="1"/>
    <col min="8" max="8" width="8.83203125" style="4" customWidth="1"/>
    <col min="9" max="9" width="11.5" style="4" bestFit="1" customWidth="1"/>
    <col min="10" max="16384" width="8.83203125" style="4" customWidth="1"/>
  </cols>
  <sheetData>
    <row r="1" spans="1:5" ht="12.75">
      <c r="A1" s="4" t="s">
        <v>10</v>
      </c>
      <c r="B1" s="5">
        <v>300000</v>
      </c>
      <c r="E1" s="6"/>
    </row>
    <row r="2" spans="1:2" ht="12.75">
      <c r="A2" s="4" t="s">
        <v>11</v>
      </c>
      <c r="B2" s="7">
        <v>0.1</v>
      </c>
    </row>
    <row r="3" spans="1:5" ht="12.75">
      <c r="A3" s="4" t="s">
        <v>0</v>
      </c>
      <c r="B3" s="8">
        <f>B1*(1-B2)</f>
        <v>270000</v>
      </c>
      <c r="E3" s="9"/>
    </row>
    <row r="4" spans="1:5" ht="12.75">
      <c r="A4" s="4" t="s">
        <v>1</v>
      </c>
      <c r="B4" s="10">
        <v>360</v>
      </c>
      <c r="E4" s="6"/>
    </row>
    <row r="5" spans="1:5" ht="12.75">
      <c r="A5" s="4" t="s">
        <v>2</v>
      </c>
      <c r="B5" s="11">
        <v>0.0625</v>
      </c>
      <c r="E5" s="12"/>
    </row>
    <row r="6" spans="1:5" ht="13.5" thickBot="1">
      <c r="A6" s="4" t="s">
        <v>12</v>
      </c>
      <c r="B6" s="13">
        <f>-PMT(B5/12,B4,B3)</f>
        <v>1662.4364411512572</v>
      </c>
      <c r="E6" s="14"/>
    </row>
    <row r="7" spans="1:6" ht="12.75">
      <c r="A7" s="24" t="s">
        <v>3</v>
      </c>
      <c r="B7" s="25"/>
      <c r="C7" s="25"/>
      <c r="D7" s="25"/>
      <c r="E7" s="25"/>
      <c r="F7" s="25"/>
    </row>
    <row r="8" spans="1:6" ht="27" customHeight="1" thickBot="1">
      <c r="A8" s="26" t="s">
        <v>4</v>
      </c>
      <c r="B8" s="26" t="s">
        <v>5</v>
      </c>
      <c r="C8" s="26" t="s">
        <v>6</v>
      </c>
      <c r="D8" s="26" t="s">
        <v>7</v>
      </c>
      <c r="E8" s="26" t="s">
        <v>8</v>
      </c>
      <c r="F8" s="26" t="s">
        <v>9</v>
      </c>
    </row>
    <row r="9" spans="1:6" ht="12.75">
      <c r="A9" s="15">
        <v>0</v>
      </c>
      <c r="B9" s="16"/>
      <c r="C9" s="16"/>
      <c r="D9" s="16"/>
      <c r="E9" s="16"/>
      <c r="F9" s="17">
        <f>B3</f>
        <v>270000</v>
      </c>
    </row>
    <row r="10" spans="1:7" ht="12.75">
      <c r="A10" s="15">
        <f>IF(AND(F9&lt;&gt;"",F9&gt;0),A9+1,REPT(,1))</f>
        <v>1</v>
      </c>
      <c r="B10" s="17">
        <f aca="true" t="shared" si="0" ref="B10:B73">IF(AND(F9&lt;&gt;"",F9&gt;0),IF(PMT($B$5/12,$B$4,-$B$3)&lt;=F9,PMT($B$5/12,$B$4,-$B$3),F9),REPT(,1))</f>
        <v>1662.4364411512572</v>
      </c>
      <c r="C10" s="17">
        <f aca="true" t="shared" si="1" ref="C10:C73">IF(AND(F9&lt;&gt;"",F9&gt;0),$B$5/12*F9,REPT(,1))</f>
        <v>1406.25</v>
      </c>
      <c r="D10" s="17">
        <f>IF(AND(F9&lt;&gt;"",F9&gt;0),B10-C10,REPT(,1))</f>
        <v>256.1864411512572</v>
      </c>
      <c r="E10" s="18">
        <v>0</v>
      </c>
      <c r="F10" s="17">
        <f>IF(AND(F9&lt;&gt;"",F9&gt;0),IF(B10-F9&lt;0,F9-D10-E10,B10-F9),REPT(,1))</f>
        <v>269743.81355884875</v>
      </c>
      <c r="G10" s="9"/>
    </row>
    <row r="11" spans="1:6" ht="12.75">
      <c r="A11" s="15">
        <f aca="true" t="shared" si="2" ref="A11:A26">IF(AND(F10&lt;&gt;"",F10&gt;0),A10+1,REPT(,1))</f>
        <v>2</v>
      </c>
      <c r="B11" s="17">
        <f t="shared" si="0"/>
        <v>1662.4364411512572</v>
      </c>
      <c r="C11" s="17">
        <f t="shared" si="1"/>
        <v>1404.9156956190038</v>
      </c>
      <c r="D11" s="17">
        <f aca="true" t="shared" si="3" ref="D11:D26">IF(AND(F10&lt;&gt;"",F10&gt;0),B11-C11,REPT(,1))</f>
        <v>257.5207455322534</v>
      </c>
      <c r="E11" s="18">
        <v>0</v>
      </c>
      <c r="F11" s="17">
        <f aca="true" t="shared" si="4" ref="F11:F26">IF(AND(F10&lt;&gt;"",F10&gt;0),IF(B11-F10&lt;0,F10-D11-E11,B11-F10),REPT(,1))</f>
        <v>269486.2928133165</v>
      </c>
    </row>
    <row r="12" spans="1:6" ht="12.75">
      <c r="A12" s="15">
        <f t="shared" si="2"/>
        <v>3</v>
      </c>
      <c r="B12" s="17">
        <f t="shared" si="0"/>
        <v>1662.4364411512572</v>
      </c>
      <c r="C12" s="17">
        <f t="shared" si="1"/>
        <v>1403.5744417360233</v>
      </c>
      <c r="D12" s="17">
        <f t="shared" si="3"/>
        <v>258.86199941523387</v>
      </c>
      <c r="E12" s="18">
        <v>0</v>
      </c>
      <c r="F12" s="17">
        <f t="shared" si="4"/>
        <v>269227.4308139013</v>
      </c>
    </row>
    <row r="13" spans="1:6" ht="12.75">
      <c r="A13" s="15">
        <f t="shared" si="2"/>
        <v>4</v>
      </c>
      <c r="B13" s="17">
        <f t="shared" si="0"/>
        <v>1662.4364411512572</v>
      </c>
      <c r="C13" s="17">
        <f t="shared" si="1"/>
        <v>1402.2262021557358</v>
      </c>
      <c r="D13" s="17">
        <f t="shared" si="3"/>
        <v>260.2102389955214</v>
      </c>
      <c r="E13" s="18"/>
      <c r="F13" s="17">
        <f t="shared" si="4"/>
        <v>268967.2205749058</v>
      </c>
    </row>
    <row r="14" spans="1:6" ht="12.75">
      <c r="A14" s="15">
        <f t="shared" si="2"/>
        <v>5</v>
      </c>
      <c r="B14" s="17">
        <f t="shared" si="0"/>
        <v>1662.4364411512572</v>
      </c>
      <c r="C14" s="17">
        <f t="shared" si="1"/>
        <v>1400.870940494301</v>
      </c>
      <c r="D14" s="17">
        <f t="shared" si="3"/>
        <v>261.56550065695615</v>
      </c>
      <c r="E14" s="18">
        <v>0</v>
      </c>
      <c r="F14" s="17">
        <f t="shared" si="4"/>
        <v>268705.65507424885</v>
      </c>
    </row>
    <row r="15" spans="1:6" ht="12.75">
      <c r="A15" s="15">
        <f t="shared" si="2"/>
        <v>6</v>
      </c>
      <c r="B15" s="17">
        <f t="shared" si="0"/>
        <v>1662.4364411512572</v>
      </c>
      <c r="C15" s="17">
        <f t="shared" si="1"/>
        <v>1399.5086201783793</v>
      </c>
      <c r="D15" s="17">
        <f t="shared" si="3"/>
        <v>262.92782097287795</v>
      </c>
      <c r="E15" s="18">
        <v>0</v>
      </c>
      <c r="F15" s="17">
        <f t="shared" si="4"/>
        <v>268442.727253276</v>
      </c>
    </row>
    <row r="16" spans="1:6" ht="12.75">
      <c r="A16" s="15">
        <f t="shared" si="2"/>
        <v>7</v>
      </c>
      <c r="B16" s="17">
        <f t="shared" si="0"/>
        <v>1662.4364411512572</v>
      </c>
      <c r="C16" s="17">
        <f t="shared" si="1"/>
        <v>1398.1392044441457</v>
      </c>
      <c r="D16" s="17">
        <f t="shared" si="3"/>
        <v>264.29723670711155</v>
      </c>
      <c r="E16" s="18">
        <v>0</v>
      </c>
      <c r="F16" s="17">
        <f t="shared" si="4"/>
        <v>268178.43001656886</v>
      </c>
    </row>
    <row r="17" spans="1:6" ht="12.75">
      <c r="A17" s="15">
        <f t="shared" si="2"/>
        <v>8</v>
      </c>
      <c r="B17" s="17">
        <f t="shared" si="0"/>
        <v>1662.4364411512572</v>
      </c>
      <c r="C17" s="17">
        <f t="shared" si="1"/>
        <v>1396.762656336296</v>
      </c>
      <c r="D17" s="17">
        <f t="shared" si="3"/>
        <v>265.6737848149612</v>
      </c>
      <c r="E17" s="18">
        <v>0</v>
      </c>
      <c r="F17" s="17">
        <f t="shared" si="4"/>
        <v>267912.7562317539</v>
      </c>
    </row>
    <row r="18" spans="1:6" ht="12.75">
      <c r="A18" s="15">
        <f t="shared" si="2"/>
        <v>9</v>
      </c>
      <c r="B18" s="17">
        <f t="shared" si="0"/>
        <v>1662.4364411512572</v>
      </c>
      <c r="C18" s="17">
        <f t="shared" si="1"/>
        <v>1395.3789387070515</v>
      </c>
      <c r="D18" s="17">
        <f t="shared" si="3"/>
        <v>267.05750244420574</v>
      </c>
      <c r="E18" s="18">
        <v>0</v>
      </c>
      <c r="F18" s="17">
        <f t="shared" si="4"/>
        <v>267645.6987293097</v>
      </c>
    </row>
    <row r="19" spans="1:6" ht="12.75">
      <c r="A19" s="15">
        <f t="shared" si="2"/>
        <v>10</v>
      </c>
      <c r="B19" s="17">
        <f t="shared" si="0"/>
        <v>1662.4364411512572</v>
      </c>
      <c r="C19" s="17">
        <f t="shared" si="1"/>
        <v>1393.9880142151546</v>
      </c>
      <c r="D19" s="17">
        <f t="shared" si="3"/>
        <v>268.4484269361026</v>
      </c>
      <c r="E19" s="18">
        <v>0</v>
      </c>
      <c r="F19" s="17">
        <f t="shared" si="4"/>
        <v>267377.2503023736</v>
      </c>
    </row>
    <row r="20" spans="1:11" ht="12.75">
      <c r="A20" s="15">
        <f t="shared" si="2"/>
        <v>11</v>
      </c>
      <c r="B20" s="17">
        <f t="shared" si="0"/>
        <v>1662.4364411512572</v>
      </c>
      <c r="C20" s="17">
        <f t="shared" si="1"/>
        <v>1392.5898453248624</v>
      </c>
      <c r="D20" s="17">
        <f t="shared" si="3"/>
        <v>269.84659582639483</v>
      </c>
      <c r="E20" s="18">
        <v>0</v>
      </c>
      <c r="F20" s="17">
        <f t="shared" si="4"/>
        <v>267107.4037065472</v>
      </c>
      <c r="I20" s="19"/>
      <c r="J20" s="20"/>
      <c r="K20" s="20"/>
    </row>
    <row r="21" spans="1:11" ht="12.75">
      <c r="A21" s="15">
        <f t="shared" si="2"/>
        <v>12</v>
      </c>
      <c r="B21" s="17">
        <f t="shared" si="0"/>
        <v>1662.4364411512572</v>
      </c>
      <c r="C21" s="17">
        <f t="shared" si="1"/>
        <v>1391.1843943049334</v>
      </c>
      <c r="D21" s="17">
        <f t="shared" si="3"/>
        <v>271.25204684632376</v>
      </c>
      <c r="E21" s="18">
        <v>0</v>
      </c>
      <c r="F21" s="17">
        <f t="shared" si="4"/>
        <v>266836.1516597009</v>
      </c>
      <c r="G21" s="14"/>
      <c r="I21" s="21"/>
      <c r="J21" s="21"/>
      <c r="K21" s="21"/>
    </row>
    <row r="22" spans="1:9" ht="12.75">
      <c r="A22" s="15">
        <f t="shared" si="2"/>
        <v>13</v>
      </c>
      <c r="B22" s="17">
        <f t="shared" si="0"/>
        <v>1662.4364411512572</v>
      </c>
      <c r="C22" s="17">
        <f t="shared" si="1"/>
        <v>1389.7716232276089</v>
      </c>
      <c r="D22" s="17">
        <f t="shared" si="3"/>
        <v>272.66481792364834</v>
      </c>
      <c r="E22" s="18">
        <v>0</v>
      </c>
      <c r="F22" s="17">
        <f t="shared" si="4"/>
        <v>266563.4868417773</v>
      </c>
      <c r="H22" s="12"/>
      <c r="I22" s="22"/>
    </row>
    <row r="23" spans="1:9" ht="12.75">
      <c r="A23" s="15">
        <f t="shared" si="2"/>
        <v>14</v>
      </c>
      <c r="B23" s="17">
        <f t="shared" si="0"/>
        <v>1662.4364411512572</v>
      </c>
      <c r="C23" s="17">
        <f t="shared" si="1"/>
        <v>1388.35149396759</v>
      </c>
      <c r="D23" s="17">
        <f t="shared" si="3"/>
        <v>274.0849471836673</v>
      </c>
      <c r="E23" s="18">
        <v>0</v>
      </c>
      <c r="F23" s="17">
        <f t="shared" si="4"/>
        <v>266289.4018945936</v>
      </c>
      <c r="H23" s="12"/>
      <c r="I23" s="22"/>
    </row>
    <row r="24" spans="1:9" ht="12.75">
      <c r="A24" s="15">
        <f t="shared" si="2"/>
        <v>15</v>
      </c>
      <c r="B24" s="17">
        <f t="shared" si="0"/>
        <v>1662.4364411512572</v>
      </c>
      <c r="C24" s="17">
        <f t="shared" si="1"/>
        <v>1386.9239682010084</v>
      </c>
      <c r="D24" s="17">
        <f t="shared" si="3"/>
        <v>275.5124729502488</v>
      </c>
      <c r="E24" s="18">
        <v>0</v>
      </c>
      <c r="F24" s="17">
        <f t="shared" si="4"/>
        <v>266013.88942164334</v>
      </c>
      <c r="I24" s="14"/>
    </row>
    <row r="25" spans="1:11" ht="12.75">
      <c r="A25" s="15">
        <f t="shared" si="2"/>
        <v>16</v>
      </c>
      <c r="B25" s="17">
        <f t="shared" si="0"/>
        <v>1662.4364411512572</v>
      </c>
      <c r="C25" s="17">
        <f t="shared" si="1"/>
        <v>1385.4890074043924</v>
      </c>
      <c r="D25" s="17">
        <f t="shared" si="3"/>
        <v>276.9474337468648</v>
      </c>
      <c r="E25" s="18">
        <v>0</v>
      </c>
      <c r="F25" s="17">
        <f t="shared" si="4"/>
        <v>265736.94198789645</v>
      </c>
      <c r="I25" s="22"/>
      <c r="J25" s="22"/>
      <c r="K25" s="22"/>
    </row>
    <row r="26" spans="1:6" ht="12.75">
      <c r="A26" s="15">
        <f t="shared" si="2"/>
        <v>17</v>
      </c>
      <c r="B26" s="17">
        <f t="shared" si="0"/>
        <v>1662.4364411512572</v>
      </c>
      <c r="C26" s="17">
        <f t="shared" si="1"/>
        <v>1384.0465728536274</v>
      </c>
      <c r="D26" s="17">
        <f t="shared" si="3"/>
        <v>278.38986829762985</v>
      </c>
      <c r="E26" s="18">
        <v>0</v>
      </c>
      <c r="F26" s="17">
        <f t="shared" si="4"/>
        <v>265458.55211959884</v>
      </c>
    </row>
    <row r="27" spans="1:11" ht="12.75">
      <c r="A27" s="15">
        <f aca="true" t="shared" si="5" ref="A27:A42">IF(AND(F26&lt;&gt;"",F26&gt;0),A26+1,REPT(,1))</f>
        <v>18</v>
      </c>
      <c r="B27" s="17">
        <f t="shared" si="0"/>
        <v>1662.4364411512572</v>
      </c>
      <c r="C27" s="17">
        <f t="shared" si="1"/>
        <v>1382.5966256229106</v>
      </c>
      <c r="D27" s="17">
        <f aca="true" t="shared" si="6" ref="D27:D42">IF(AND(F26&lt;&gt;"",F26&gt;0),B27-C27,REPT(,1))</f>
        <v>279.83981552834666</v>
      </c>
      <c r="E27" s="18">
        <v>0</v>
      </c>
      <c r="F27" s="17">
        <f aca="true" t="shared" si="7" ref="F27:F42">IF(AND(F26&lt;&gt;"",F26&gt;0),IF(B27-F26&lt;0,F26-D27-E27,B27-F26),REPT(,1))</f>
        <v>265178.7123040705</v>
      </c>
      <c r="I27" s="22"/>
      <c r="J27" s="22"/>
      <c r="K27" s="22"/>
    </row>
    <row r="28" spans="1:6" ht="12.75">
      <c r="A28" s="15">
        <f t="shared" si="5"/>
        <v>19</v>
      </c>
      <c r="B28" s="17">
        <f t="shared" si="0"/>
        <v>1662.4364411512572</v>
      </c>
      <c r="C28" s="17">
        <f t="shared" si="1"/>
        <v>1381.1391265837003</v>
      </c>
      <c r="D28" s="17">
        <f t="shared" si="6"/>
        <v>281.2973145675569</v>
      </c>
      <c r="E28" s="18">
        <v>0</v>
      </c>
      <c r="F28" s="17">
        <f t="shared" si="7"/>
        <v>264897.4149895029</v>
      </c>
    </row>
    <row r="29" spans="1:6" ht="12.75">
      <c r="A29" s="15">
        <f t="shared" si="5"/>
        <v>20</v>
      </c>
      <c r="B29" s="17">
        <f t="shared" si="0"/>
        <v>1662.4364411512572</v>
      </c>
      <c r="C29" s="17">
        <f t="shared" si="1"/>
        <v>1379.674036403661</v>
      </c>
      <c r="D29" s="17">
        <f t="shared" si="6"/>
        <v>282.7624047475963</v>
      </c>
      <c r="E29" s="18">
        <v>0</v>
      </c>
      <c r="F29" s="17">
        <f t="shared" si="7"/>
        <v>264614.6525847553</v>
      </c>
    </row>
    <row r="30" spans="1:6" ht="12.75">
      <c r="A30" s="15">
        <f t="shared" si="5"/>
        <v>21</v>
      </c>
      <c r="B30" s="17">
        <f t="shared" si="0"/>
        <v>1662.4364411512572</v>
      </c>
      <c r="C30" s="17">
        <f t="shared" si="1"/>
        <v>1378.2013155456007</v>
      </c>
      <c r="D30" s="17">
        <f t="shared" si="6"/>
        <v>284.23512560565655</v>
      </c>
      <c r="E30" s="18">
        <v>0</v>
      </c>
      <c r="F30" s="17">
        <f t="shared" si="7"/>
        <v>264330.41745914967</v>
      </c>
    </row>
    <row r="31" spans="1:6" ht="12.75">
      <c r="A31" s="15">
        <f t="shared" si="5"/>
        <v>22</v>
      </c>
      <c r="B31" s="17">
        <f t="shared" si="0"/>
        <v>1662.4364411512572</v>
      </c>
      <c r="C31" s="17">
        <f t="shared" si="1"/>
        <v>1376.7209242664044</v>
      </c>
      <c r="D31" s="17">
        <f t="shared" si="6"/>
        <v>285.71551688485283</v>
      </c>
      <c r="E31" s="18">
        <v>0</v>
      </c>
      <c r="F31" s="17">
        <f t="shared" si="7"/>
        <v>264044.7019422648</v>
      </c>
    </row>
    <row r="32" spans="1:6" ht="12.75">
      <c r="A32" s="15">
        <f t="shared" si="5"/>
        <v>23</v>
      </c>
      <c r="B32" s="17">
        <f t="shared" si="0"/>
        <v>1662.4364411512572</v>
      </c>
      <c r="C32" s="17">
        <f t="shared" si="1"/>
        <v>1375.2328226159625</v>
      </c>
      <c r="D32" s="17">
        <f t="shared" si="6"/>
        <v>287.2036185352947</v>
      </c>
      <c r="E32" s="18">
        <v>0</v>
      </c>
      <c r="F32" s="17">
        <f t="shared" si="7"/>
        <v>263757.4983237295</v>
      </c>
    </row>
    <row r="33" spans="1:6" ht="12.75">
      <c r="A33" s="15">
        <f t="shared" si="5"/>
        <v>24</v>
      </c>
      <c r="B33" s="17">
        <f t="shared" si="0"/>
        <v>1662.4364411512572</v>
      </c>
      <c r="C33" s="17">
        <f t="shared" si="1"/>
        <v>1373.736970436091</v>
      </c>
      <c r="D33" s="17">
        <f t="shared" si="6"/>
        <v>288.69947071516617</v>
      </c>
      <c r="E33" s="18">
        <v>0</v>
      </c>
      <c r="F33" s="17">
        <f t="shared" si="7"/>
        <v>263468.7988530143</v>
      </c>
    </row>
    <row r="34" spans="1:6" ht="12.75">
      <c r="A34" s="15">
        <f t="shared" si="5"/>
        <v>25</v>
      </c>
      <c r="B34" s="17">
        <f t="shared" si="0"/>
        <v>1662.4364411512572</v>
      </c>
      <c r="C34" s="17">
        <f t="shared" si="1"/>
        <v>1372.2333273594495</v>
      </c>
      <c r="D34" s="17">
        <f t="shared" si="6"/>
        <v>290.2031137918077</v>
      </c>
      <c r="E34" s="18">
        <v>0</v>
      </c>
      <c r="F34" s="17">
        <f t="shared" si="7"/>
        <v>263178.5957392225</v>
      </c>
    </row>
    <row r="35" spans="1:6" ht="12.75">
      <c r="A35" s="15">
        <f t="shared" si="5"/>
        <v>26</v>
      </c>
      <c r="B35" s="17">
        <f t="shared" si="0"/>
        <v>1662.4364411512572</v>
      </c>
      <c r="C35" s="17">
        <f t="shared" si="1"/>
        <v>1370.7218528084504</v>
      </c>
      <c r="D35" s="17">
        <f t="shared" si="6"/>
        <v>291.7145883428068</v>
      </c>
      <c r="E35" s="18">
        <v>0</v>
      </c>
      <c r="F35" s="17">
        <f t="shared" si="7"/>
        <v>262886.88115087966</v>
      </c>
    </row>
    <row r="36" spans="1:6" ht="12.75">
      <c r="A36" s="15">
        <f t="shared" si="5"/>
        <v>27</v>
      </c>
      <c r="B36" s="17">
        <f t="shared" si="0"/>
        <v>1662.4364411512572</v>
      </c>
      <c r="C36" s="17">
        <f t="shared" si="1"/>
        <v>1369.2025059941648</v>
      </c>
      <c r="D36" s="17">
        <f t="shared" si="6"/>
        <v>293.23393515709245</v>
      </c>
      <c r="E36" s="18">
        <v>0</v>
      </c>
      <c r="F36" s="17">
        <f t="shared" si="7"/>
        <v>262593.6472157226</v>
      </c>
    </row>
    <row r="37" spans="1:6" ht="12.75">
      <c r="A37" s="15">
        <f t="shared" si="5"/>
        <v>28</v>
      </c>
      <c r="B37" s="17">
        <f t="shared" si="0"/>
        <v>1662.4364411512572</v>
      </c>
      <c r="C37" s="17">
        <f t="shared" si="1"/>
        <v>1367.6752459152217</v>
      </c>
      <c r="D37" s="17">
        <f t="shared" si="6"/>
        <v>294.7611952360355</v>
      </c>
      <c r="E37" s="18">
        <v>0</v>
      </c>
      <c r="F37" s="17">
        <f t="shared" si="7"/>
        <v>262298.88602048653</v>
      </c>
    </row>
    <row r="38" spans="1:6" ht="12.75">
      <c r="A38" s="15">
        <f t="shared" si="5"/>
        <v>29</v>
      </c>
      <c r="B38" s="17">
        <f t="shared" si="0"/>
        <v>1662.4364411512572</v>
      </c>
      <c r="C38" s="17">
        <f t="shared" si="1"/>
        <v>1366.1400313567005</v>
      </c>
      <c r="D38" s="17">
        <f t="shared" si="6"/>
        <v>296.29640979455667</v>
      </c>
      <c r="E38" s="18">
        <v>0</v>
      </c>
      <c r="F38" s="17">
        <f t="shared" si="7"/>
        <v>262002.58961069197</v>
      </c>
    </row>
    <row r="39" spans="1:6" ht="12.75">
      <c r="A39" s="15">
        <f t="shared" si="5"/>
        <v>30</v>
      </c>
      <c r="B39" s="17">
        <f t="shared" si="0"/>
        <v>1662.4364411512572</v>
      </c>
      <c r="C39" s="17">
        <f t="shared" si="1"/>
        <v>1364.5968208890206</v>
      </c>
      <c r="D39" s="17">
        <f t="shared" si="6"/>
        <v>297.8396202622366</v>
      </c>
      <c r="E39" s="18">
        <v>0</v>
      </c>
      <c r="F39" s="17">
        <f t="shared" si="7"/>
        <v>261704.74999042973</v>
      </c>
    </row>
    <row r="40" spans="1:6" ht="12.75">
      <c r="A40" s="15">
        <f t="shared" si="5"/>
        <v>31</v>
      </c>
      <c r="B40" s="17">
        <f t="shared" si="0"/>
        <v>1662.4364411512572</v>
      </c>
      <c r="C40" s="17">
        <f t="shared" si="1"/>
        <v>1363.0455728668214</v>
      </c>
      <c r="D40" s="17">
        <f t="shared" si="6"/>
        <v>299.3908682844358</v>
      </c>
      <c r="E40" s="18">
        <v>0</v>
      </c>
      <c r="F40" s="17">
        <f t="shared" si="7"/>
        <v>261405.35912214528</v>
      </c>
    </row>
    <row r="41" spans="1:6" ht="12.75">
      <c r="A41" s="15">
        <f t="shared" si="5"/>
        <v>32</v>
      </c>
      <c r="B41" s="17">
        <f t="shared" si="0"/>
        <v>1662.4364411512572</v>
      </c>
      <c r="C41" s="17">
        <f t="shared" si="1"/>
        <v>1361.48624542784</v>
      </c>
      <c r="D41" s="17">
        <f t="shared" si="6"/>
        <v>300.9501957234172</v>
      </c>
      <c r="E41" s="18">
        <v>0</v>
      </c>
      <c r="F41" s="17">
        <f t="shared" si="7"/>
        <v>261104.40892642186</v>
      </c>
    </row>
    <row r="42" spans="1:6" ht="12.75">
      <c r="A42" s="15">
        <f t="shared" si="5"/>
        <v>33</v>
      </c>
      <c r="B42" s="17">
        <f t="shared" si="0"/>
        <v>1662.4364411512572</v>
      </c>
      <c r="C42" s="17">
        <f t="shared" si="1"/>
        <v>1359.9187964917805</v>
      </c>
      <c r="D42" s="17">
        <f t="shared" si="6"/>
        <v>302.5176446594767</v>
      </c>
      <c r="E42" s="18">
        <v>0</v>
      </c>
      <c r="F42" s="17">
        <f t="shared" si="7"/>
        <v>260801.8912817624</v>
      </c>
    </row>
    <row r="43" spans="1:6" ht="12.75">
      <c r="A43" s="15">
        <f aca="true" t="shared" si="8" ref="A43:A58">IF(AND(F42&lt;&gt;"",F42&gt;0),A42+1,REPT(,1))</f>
        <v>34</v>
      </c>
      <c r="B43" s="17">
        <f t="shared" si="0"/>
        <v>1662.4364411512572</v>
      </c>
      <c r="C43" s="17">
        <f t="shared" si="1"/>
        <v>1358.343183759179</v>
      </c>
      <c r="D43" s="17">
        <f aca="true" t="shared" si="9" ref="D43:D58">IF(AND(F42&lt;&gt;"",F42&gt;0),B43-C43,REPT(,1))</f>
        <v>304.09325739207816</v>
      </c>
      <c r="E43" s="18">
        <v>0</v>
      </c>
      <c r="F43" s="17">
        <f aca="true" t="shared" si="10" ref="F43:F58">IF(AND(F42&lt;&gt;"",F42&gt;0),IF(B43-F42&lt;0,F42-D43-E43,B43-F42),REPT(,1))</f>
        <v>260497.7980243703</v>
      </c>
    </row>
    <row r="44" spans="1:6" ht="12.75">
      <c r="A44" s="15">
        <f t="shared" si="8"/>
        <v>35</v>
      </c>
      <c r="B44" s="17">
        <f t="shared" si="0"/>
        <v>1662.4364411512572</v>
      </c>
      <c r="C44" s="17">
        <f t="shared" si="1"/>
        <v>1356.759364710262</v>
      </c>
      <c r="D44" s="17">
        <f t="shared" si="9"/>
        <v>305.6770764409953</v>
      </c>
      <c r="E44" s="18">
        <v>0</v>
      </c>
      <c r="F44" s="17">
        <f t="shared" si="10"/>
        <v>260192.1209479293</v>
      </c>
    </row>
    <row r="45" spans="1:6" ht="12.75">
      <c r="A45" s="15">
        <f t="shared" si="8"/>
        <v>36</v>
      </c>
      <c r="B45" s="17">
        <f t="shared" si="0"/>
        <v>1662.4364411512572</v>
      </c>
      <c r="C45" s="17">
        <f t="shared" si="1"/>
        <v>1355.1672966037984</v>
      </c>
      <c r="D45" s="17">
        <f t="shared" si="9"/>
        <v>307.26914454745884</v>
      </c>
      <c r="E45" s="18">
        <v>0</v>
      </c>
      <c r="F45" s="17">
        <f t="shared" si="10"/>
        <v>259884.85180338184</v>
      </c>
    </row>
    <row r="46" spans="1:6" ht="12.75">
      <c r="A46" s="15">
        <f t="shared" si="8"/>
        <v>37</v>
      </c>
      <c r="B46" s="17">
        <f t="shared" si="0"/>
        <v>1662.4364411512572</v>
      </c>
      <c r="C46" s="17">
        <f t="shared" si="1"/>
        <v>1353.566936475947</v>
      </c>
      <c r="D46" s="17">
        <f t="shared" si="9"/>
        <v>308.8695046753103</v>
      </c>
      <c r="E46" s="18">
        <v>0</v>
      </c>
      <c r="F46" s="17">
        <f t="shared" si="10"/>
        <v>259575.98229870654</v>
      </c>
    </row>
    <row r="47" spans="1:6" ht="12.75">
      <c r="A47" s="15">
        <f t="shared" si="8"/>
        <v>38</v>
      </c>
      <c r="B47" s="17">
        <f t="shared" si="0"/>
        <v>1662.4364411512572</v>
      </c>
      <c r="C47" s="17">
        <f t="shared" si="1"/>
        <v>1351.9582411390966</v>
      </c>
      <c r="D47" s="17">
        <f t="shared" si="9"/>
        <v>310.47820001216064</v>
      </c>
      <c r="E47" s="18">
        <v>0</v>
      </c>
      <c r="F47" s="17">
        <f t="shared" si="10"/>
        <v>259265.5040986944</v>
      </c>
    </row>
    <row r="48" spans="1:6" ht="12.75">
      <c r="A48" s="15">
        <f t="shared" si="8"/>
        <v>39</v>
      </c>
      <c r="B48" s="17">
        <f t="shared" si="0"/>
        <v>1662.4364411512572</v>
      </c>
      <c r="C48" s="17">
        <f t="shared" si="1"/>
        <v>1350.3411671806998</v>
      </c>
      <c r="D48" s="17">
        <f t="shared" si="9"/>
        <v>312.0952739705574</v>
      </c>
      <c r="E48" s="18">
        <v>0</v>
      </c>
      <c r="F48" s="17">
        <f t="shared" si="10"/>
        <v>258953.40882472383</v>
      </c>
    </row>
    <row r="49" spans="1:6" ht="12.75">
      <c r="A49" s="15">
        <f t="shared" si="8"/>
        <v>40</v>
      </c>
      <c r="B49" s="17">
        <f t="shared" si="0"/>
        <v>1662.4364411512572</v>
      </c>
      <c r="C49" s="17">
        <f t="shared" si="1"/>
        <v>1348.715670962103</v>
      </c>
      <c r="D49" s="17">
        <f t="shared" si="9"/>
        <v>313.7207701891541</v>
      </c>
      <c r="E49" s="18">
        <v>0</v>
      </c>
      <c r="F49" s="17">
        <f t="shared" si="10"/>
        <v>258639.68805453466</v>
      </c>
    </row>
    <row r="50" spans="1:6" ht="12.75">
      <c r="A50" s="15">
        <f t="shared" si="8"/>
        <v>41</v>
      </c>
      <c r="B50" s="17">
        <f t="shared" si="0"/>
        <v>1662.4364411512572</v>
      </c>
      <c r="C50" s="17">
        <f t="shared" si="1"/>
        <v>1347.081708617368</v>
      </c>
      <c r="D50" s="17">
        <f t="shared" si="9"/>
        <v>315.3547325338893</v>
      </c>
      <c r="E50" s="18">
        <v>0</v>
      </c>
      <c r="F50" s="17">
        <f t="shared" si="10"/>
        <v>258324.33332200078</v>
      </c>
    </row>
    <row r="51" spans="1:6" ht="12.75">
      <c r="A51" s="15">
        <f t="shared" si="8"/>
        <v>42</v>
      </c>
      <c r="B51" s="17">
        <f t="shared" si="0"/>
        <v>1662.4364411512572</v>
      </c>
      <c r="C51" s="17">
        <f t="shared" si="1"/>
        <v>1345.4392360520874</v>
      </c>
      <c r="D51" s="17">
        <f t="shared" si="9"/>
        <v>316.99720509916983</v>
      </c>
      <c r="E51" s="18">
        <v>0</v>
      </c>
      <c r="F51" s="17">
        <f t="shared" si="10"/>
        <v>258007.3361169016</v>
      </c>
    </row>
    <row r="52" spans="1:6" ht="12.75">
      <c r="A52" s="15">
        <f t="shared" si="8"/>
        <v>43</v>
      </c>
      <c r="B52" s="17">
        <f t="shared" si="0"/>
        <v>1662.4364411512572</v>
      </c>
      <c r="C52" s="17">
        <f t="shared" si="1"/>
        <v>1343.7882089421958</v>
      </c>
      <c r="D52" s="17">
        <f t="shared" si="9"/>
        <v>318.64823220906146</v>
      </c>
      <c r="E52" s="18">
        <v>0</v>
      </c>
      <c r="F52" s="17">
        <f t="shared" si="10"/>
        <v>257688.68788469254</v>
      </c>
    </row>
    <row r="53" spans="1:6" ht="12.75">
      <c r="A53" s="15">
        <f t="shared" si="8"/>
        <v>44</v>
      </c>
      <c r="B53" s="17">
        <f t="shared" si="0"/>
        <v>1662.4364411512572</v>
      </c>
      <c r="C53" s="17">
        <f t="shared" si="1"/>
        <v>1342.1285827327736</v>
      </c>
      <c r="D53" s="17">
        <f t="shared" si="9"/>
        <v>320.30785841848365</v>
      </c>
      <c r="E53" s="18">
        <v>0</v>
      </c>
      <c r="F53" s="17">
        <f t="shared" si="10"/>
        <v>257368.38002627407</v>
      </c>
    </row>
    <row r="54" spans="1:6" ht="12.75">
      <c r="A54" s="15">
        <f t="shared" si="8"/>
        <v>45</v>
      </c>
      <c r="B54" s="17">
        <f t="shared" si="0"/>
        <v>1662.4364411512572</v>
      </c>
      <c r="C54" s="17">
        <f t="shared" si="1"/>
        <v>1340.460312636844</v>
      </c>
      <c r="D54" s="17">
        <f t="shared" si="9"/>
        <v>321.9761285144132</v>
      </c>
      <c r="E54" s="18">
        <v>0</v>
      </c>
      <c r="F54" s="17">
        <f t="shared" si="10"/>
        <v>257046.40389775965</v>
      </c>
    </row>
    <row r="55" spans="1:6" ht="12.75">
      <c r="A55" s="15">
        <f t="shared" si="8"/>
        <v>46</v>
      </c>
      <c r="B55" s="17">
        <f t="shared" si="0"/>
        <v>1662.4364411512572</v>
      </c>
      <c r="C55" s="17">
        <f t="shared" si="1"/>
        <v>1338.7833536341648</v>
      </c>
      <c r="D55" s="17">
        <f t="shared" si="9"/>
        <v>323.65308751709244</v>
      </c>
      <c r="E55" s="18">
        <v>0</v>
      </c>
      <c r="F55" s="17">
        <f t="shared" si="10"/>
        <v>256722.75081024255</v>
      </c>
    </row>
    <row r="56" spans="1:6" ht="12.75">
      <c r="A56" s="15">
        <f t="shared" si="8"/>
        <v>47</v>
      </c>
      <c r="B56" s="17">
        <f t="shared" si="0"/>
        <v>1662.4364411512572</v>
      </c>
      <c r="C56" s="17">
        <f t="shared" si="1"/>
        <v>1337.0976604700131</v>
      </c>
      <c r="D56" s="17">
        <f t="shared" si="9"/>
        <v>325.3387806812441</v>
      </c>
      <c r="E56" s="18">
        <v>0</v>
      </c>
      <c r="F56" s="17">
        <f t="shared" si="10"/>
        <v>256397.4120295613</v>
      </c>
    </row>
    <row r="57" spans="1:6" ht="12.75">
      <c r="A57" s="15">
        <f t="shared" si="8"/>
        <v>48</v>
      </c>
      <c r="B57" s="17">
        <f t="shared" si="0"/>
        <v>1662.4364411512572</v>
      </c>
      <c r="C57" s="17">
        <f t="shared" si="1"/>
        <v>1335.403187653965</v>
      </c>
      <c r="D57" s="17">
        <f t="shared" si="9"/>
        <v>327.0332534972922</v>
      </c>
      <c r="E57" s="18">
        <v>0</v>
      </c>
      <c r="F57" s="17">
        <f t="shared" si="10"/>
        <v>256070.378776064</v>
      </c>
    </row>
    <row r="58" spans="1:6" ht="12.75">
      <c r="A58" s="15">
        <f t="shared" si="8"/>
        <v>49</v>
      </c>
      <c r="B58" s="17">
        <f t="shared" si="0"/>
        <v>1662.4364411512572</v>
      </c>
      <c r="C58" s="17">
        <f t="shared" si="1"/>
        <v>1333.6998894586666</v>
      </c>
      <c r="D58" s="17">
        <f t="shared" si="9"/>
        <v>328.73655169259064</v>
      </c>
      <c r="E58" s="18">
        <v>0</v>
      </c>
      <c r="F58" s="17">
        <f t="shared" si="10"/>
        <v>255741.6422243714</v>
      </c>
    </row>
    <row r="59" spans="1:6" ht="12.75">
      <c r="A59" s="15">
        <f aca="true" t="shared" si="11" ref="A59:A74">IF(AND(F58&lt;&gt;"",F58&gt;0),A58+1,REPT(,1))</f>
        <v>50</v>
      </c>
      <c r="B59" s="17">
        <f t="shared" si="0"/>
        <v>1662.4364411512572</v>
      </c>
      <c r="C59" s="17">
        <f t="shared" si="1"/>
        <v>1331.987719918601</v>
      </c>
      <c r="D59" s="17">
        <f aca="true" t="shared" si="12" ref="D59:D74">IF(AND(F58&lt;&gt;"",F58&gt;0),B59-C59,REPT(,1))</f>
        <v>330.4487212326562</v>
      </c>
      <c r="E59" s="18">
        <v>0</v>
      </c>
      <c r="F59" s="17">
        <f aca="true" t="shared" si="13" ref="F59:F74">IF(AND(F58&lt;&gt;"",F58&gt;0),IF(B59-F58&lt;0,F58-D59-E59,B59-F58),REPT(,1))</f>
        <v>255411.19350313875</v>
      </c>
    </row>
    <row r="60" spans="1:6" ht="12.75">
      <c r="A60" s="15">
        <f t="shared" si="11"/>
        <v>51</v>
      </c>
      <c r="B60" s="17">
        <f t="shared" si="0"/>
        <v>1662.4364411512572</v>
      </c>
      <c r="C60" s="17">
        <f t="shared" si="1"/>
        <v>1330.2666328288476</v>
      </c>
      <c r="D60" s="17">
        <f t="shared" si="12"/>
        <v>332.1698083224096</v>
      </c>
      <c r="E60" s="18">
        <v>0</v>
      </c>
      <c r="F60" s="17">
        <f t="shared" si="13"/>
        <v>255079.02369481634</v>
      </c>
    </row>
    <row r="61" spans="1:6" ht="12.75">
      <c r="A61" s="15">
        <f t="shared" si="11"/>
        <v>52</v>
      </c>
      <c r="B61" s="17">
        <f t="shared" si="0"/>
        <v>1662.4364411512572</v>
      </c>
      <c r="C61" s="17">
        <f t="shared" si="1"/>
        <v>1328.536581743835</v>
      </c>
      <c r="D61" s="17">
        <f t="shared" si="12"/>
        <v>333.8998594074221</v>
      </c>
      <c r="E61" s="18">
        <v>0</v>
      </c>
      <c r="F61" s="17">
        <f t="shared" si="13"/>
        <v>254745.12383540891</v>
      </c>
    </row>
    <row r="62" spans="1:6" ht="12.75">
      <c r="A62" s="15">
        <f t="shared" si="11"/>
        <v>53</v>
      </c>
      <c r="B62" s="17">
        <f t="shared" si="0"/>
        <v>1662.4364411512572</v>
      </c>
      <c r="C62" s="17">
        <f t="shared" si="1"/>
        <v>1326.797519976088</v>
      </c>
      <c r="D62" s="17">
        <f t="shared" si="12"/>
        <v>335.6389211751691</v>
      </c>
      <c r="E62" s="18">
        <v>0</v>
      </c>
      <c r="F62" s="17">
        <f t="shared" si="13"/>
        <v>254409.48491423373</v>
      </c>
    </row>
    <row r="63" spans="1:6" ht="12.75">
      <c r="A63" s="15">
        <f t="shared" si="11"/>
        <v>54</v>
      </c>
      <c r="B63" s="17">
        <f t="shared" si="0"/>
        <v>1662.4364411512572</v>
      </c>
      <c r="C63" s="17">
        <f t="shared" si="1"/>
        <v>1325.0494005949672</v>
      </c>
      <c r="D63" s="17">
        <f t="shared" si="12"/>
        <v>337.38704055629</v>
      </c>
      <c r="E63" s="18">
        <v>0</v>
      </c>
      <c r="F63" s="17">
        <f t="shared" si="13"/>
        <v>254072.09787367744</v>
      </c>
    </row>
    <row r="64" spans="1:6" ht="12.75">
      <c r="A64" s="15">
        <f t="shared" si="11"/>
        <v>55</v>
      </c>
      <c r="B64" s="17">
        <f t="shared" si="0"/>
        <v>1662.4364411512572</v>
      </c>
      <c r="C64" s="17">
        <f t="shared" si="1"/>
        <v>1323.2921764254033</v>
      </c>
      <c r="D64" s="17">
        <f t="shared" si="12"/>
        <v>339.1442647258539</v>
      </c>
      <c r="E64" s="18">
        <v>0</v>
      </c>
      <c r="F64" s="17">
        <f t="shared" si="13"/>
        <v>253732.9536089516</v>
      </c>
    </row>
    <row r="65" spans="1:6" ht="12.75">
      <c r="A65" s="15">
        <f t="shared" si="11"/>
        <v>56</v>
      </c>
      <c r="B65" s="17">
        <f t="shared" si="0"/>
        <v>1662.4364411512572</v>
      </c>
      <c r="C65" s="17">
        <f t="shared" si="1"/>
        <v>1321.5258000466229</v>
      </c>
      <c r="D65" s="17">
        <f t="shared" si="12"/>
        <v>340.91064110463435</v>
      </c>
      <c r="E65" s="18">
        <v>0</v>
      </c>
      <c r="F65" s="17">
        <f t="shared" si="13"/>
        <v>253392.04296784697</v>
      </c>
    </row>
    <row r="66" spans="1:6" ht="12.75">
      <c r="A66" s="15">
        <f t="shared" si="11"/>
        <v>57</v>
      </c>
      <c r="B66" s="17">
        <f t="shared" si="0"/>
        <v>1662.4364411512572</v>
      </c>
      <c r="C66" s="17">
        <f t="shared" si="1"/>
        <v>1319.7502237908695</v>
      </c>
      <c r="D66" s="17">
        <f t="shared" si="12"/>
        <v>342.6862173603877</v>
      </c>
      <c r="E66" s="18">
        <v>0</v>
      </c>
      <c r="F66" s="17">
        <f t="shared" si="13"/>
        <v>253049.3567504866</v>
      </c>
    </row>
    <row r="67" spans="1:6" ht="12.75">
      <c r="A67" s="15">
        <f t="shared" si="11"/>
        <v>58</v>
      </c>
      <c r="B67" s="17">
        <f t="shared" si="0"/>
        <v>1662.4364411512572</v>
      </c>
      <c r="C67" s="17">
        <f t="shared" si="1"/>
        <v>1317.9653997421176</v>
      </c>
      <c r="D67" s="17">
        <f t="shared" si="12"/>
        <v>344.4710414091396</v>
      </c>
      <c r="E67" s="18">
        <v>0</v>
      </c>
      <c r="F67" s="17">
        <f t="shared" si="13"/>
        <v>252704.88570907744</v>
      </c>
    </row>
    <row r="68" spans="1:6" ht="12.75">
      <c r="A68" s="15">
        <f t="shared" si="11"/>
        <v>59</v>
      </c>
      <c r="B68" s="17">
        <f t="shared" si="0"/>
        <v>1662.4364411512572</v>
      </c>
      <c r="C68" s="17">
        <f t="shared" si="1"/>
        <v>1316.1712797347782</v>
      </c>
      <c r="D68" s="17">
        <f t="shared" si="12"/>
        <v>346.26516141647903</v>
      </c>
      <c r="E68" s="18">
        <v>0</v>
      </c>
      <c r="F68" s="17">
        <f t="shared" si="13"/>
        <v>252358.62054766095</v>
      </c>
    </row>
    <row r="69" spans="1:6" ht="12.75">
      <c r="A69" s="15">
        <f t="shared" si="11"/>
        <v>60</v>
      </c>
      <c r="B69" s="17">
        <f t="shared" si="0"/>
        <v>1662.4364411512572</v>
      </c>
      <c r="C69" s="17">
        <f t="shared" si="1"/>
        <v>1314.3678153524006</v>
      </c>
      <c r="D69" s="17">
        <f t="shared" si="12"/>
        <v>348.0686257988566</v>
      </c>
      <c r="E69" s="18">
        <v>0</v>
      </c>
      <c r="F69" s="17">
        <f t="shared" si="13"/>
        <v>252010.5519218621</v>
      </c>
    </row>
    <row r="70" spans="1:6" ht="12.75">
      <c r="A70" s="15">
        <f t="shared" si="11"/>
        <v>61</v>
      </c>
      <c r="B70" s="17">
        <f t="shared" si="0"/>
        <v>1662.4364411512572</v>
      </c>
      <c r="C70" s="17">
        <f t="shared" si="1"/>
        <v>1312.554957926365</v>
      </c>
      <c r="D70" s="17">
        <f t="shared" si="12"/>
        <v>349.88148322489224</v>
      </c>
      <c r="E70" s="18">
        <v>0</v>
      </c>
      <c r="F70" s="17">
        <f t="shared" si="13"/>
        <v>251660.6704386372</v>
      </c>
    </row>
    <row r="71" spans="1:6" ht="12.75">
      <c r="A71" s="15">
        <f t="shared" si="11"/>
        <v>62</v>
      </c>
      <c r="B71" s="17">
        <f t="shared" si="0"/>
        <v>1662.4364411512572</v>
      </c>
      <c r="C71" s="17">
        <f t="shared" si="1"/>
        <v>1310.7326585345686</v>
      </c>
      <c r="D71" s="17">
        <f t="shared" si="12"/>
        <v>351.7037826166886</v>
      </c>
      <c r="E71" s="18">
        <v>0</v>
      </c>
      <c r="F71" s="17">
        <f t="shared" si="13"/>
        <v>251308.96665602052</v>
      </c>
    </row>
    <row r="72" spans="1:6" ht="12.75">
      <c r="A72" s="15">
        <f t="shared" si="11"/>
        <v>63</v>
      </c>
      <c r="B72" s="17">
        <f t="shared" si="0"/>
        <v>1662.4364411512572</v>
      </c>
      <c r="C72" s="17">
        <f t="shared" si="1"/>
        <v>1308.9008680001068</v>
      </c>
      <c r="D72" s="17">
        <f t="shared" si="12"/>
        <v>353.5355731511504</v>
      </c>
      <c r="E72" s="18">
        <v>0</v>
      </c>
      <c r="F72" s="17">
        <f t="shared" si="13"/>
        <v>250955.43108286939</v>
      </c>
    </row>
    <row r="73" spans="1:6" ht="12.75">
      <c r="A73" s="15">
        <f t="shared" si="11"/>
        <v>64</v>
      </c>
      <c r="B73" s="17">
        <f t="shared" si="0"/>
        <v>1662.4364411512572</v>
      </c>
      <c r="C73" s="17">
        <f t="shared" si="1"/>
        <v>1307.0595368899446</v>
      </c>
      <c r="D73" s="17">
        <f t="shared" si="12"/>
        <v>355.3769042613126</v>
      </c>
      <c r="E73" s="18">
        <v>0</v>
      </c>
      <c r="F73" s="17">
        <f t="shared" si="13"/>
        <v>250600.0541786081</v>
      </c>
    </row>
    <row r="74" spans="1:6" ht="12.75">
      <c r="A74" s="15">
        <f t="shared" si="11"/>
        <v>65</v>
      </c>
      <c r="B74" s="17">
        <f aca="true" t="shared" si="14" ref="B74:B137">IF(AND(F73&lt;&gt;"",F73&gt;0),IF(PMT($B$5/12,$B$4,-$B$3)&lt;=F73,PMT($B$5/12,$B$4,-$B$3),F73),REPT(,1))</f>
        <v>1662.4364411512572</v>
      </c>
      <c r="C74" s="17">
        <f aca="true" t="shared" si="15" ref="C74:C137">IF(AND(F73&lt;&gt;"",F73&gt;0),$B$5/12*F73,REPT(,1))</f>
        <v>1305.2086155135837</v>
      </c>
      <c r="D74" s="17">
        <f t="shared" si="12"/>
        <v>357.2278256376735</v>
      </c>
      <c r="E74" s="18">
        <v>0</v>
      </c>
      <c r="F74" s="17">
        <f t="shared" si="13"/>
        <v>250242.8263529704</v>
      </c>
    </row>
    <row r="75" spans="1:6" ht="12.75">
      <c r="A75" s="15">
        <f aca="true" t="shared" si="16" ref="A75:A90">IF(AND(F74&lt;&gt;"",F74&gt;0),A74+1,REPT(,1))</f>
        <v>66</v>
      </c>
      <c r="B75" s="17">
        <f t="shared" si="14"/>
        <v>1662.4364411512572</v>
      </c>
      <c r="C75" s="17">
        <f t="shared" si="15"/>
        <v>1303.3480539217207</v>
      </c>
      <c r="D75" s="17">
        <f aca="true" t="shared" si="17" ref="D75:D90">IF(AND(F74&lt;&gt;"",F74&gt;0),B75-C75,REPT(,1))</f>
        <v>359.08838722953647</v>
      </c>
      <c r="E75" s="18">
        <v>0</v>
      </c>
      <c r="F75" s="17">
        <f aca="true" t="shared" si="18" ref="F75:F90">IF(AND(F74&lt;&gt;"",F74&gt;0),IF(B75-F74&lt;0,F74-D75-E75,B75-F74),REPT(,1))</f>
        <v>249883.73796574087</v>
      </c>
    </row>
    <row r="76" spans="1:6" ht="12.75">
      <c r="A76" s="15">
        <f t="shared" si="16"/>
        <v>67</v>
      </c>
      <c r="B76" s="17">
        <f t="shared" si="14"/>
        <v>1662.4364411512572</v>
      </c>
      <c r="C76" s="17">
        <f t="shared" si="15"/>
        <v>1301.4778019049004</v>
      </c>
      <c r="D76" s="17">
        <f t="shared" si="17"/>
        <v>360.9586392463568</v>
      </c>
      <c r="E76" s="18">
        <v>0</v>
      </c>
      <c r="F76" s="17">
        <f t="shared" si="18"/>
        <v>249522.77932649452</v>
      </c>
    </row>
    <row r="77" spans="1:6" ht="12.75">
      <c r="A77" s="15">
        <f t="shared" si="16"/>
        <v>68</v>
      </c>
      <c r="B77" s="17">
        <f t="shared" si="14"/>
        <v>1662.4364411512572</v>
      </c>
      <c r="C77" s="17">
        <f t="shared" si="15"/>
        <v>1299.597808992159</v>
      </c>
      <c r="D77" s="17">
        <f t="shared" si="17"/>
        <v>362.8386321590983</v>
      </c>
      <c r="E77" s="18">
        <v>0</v>
      </c>
      <c r="F77" s="17">
        <f t="shared" si="18"/>
        <v>249159.9406943354</v>
      </c>
    </row>
    <row r="78" spans="1:6" ht="12.75">
      <c r="A78" s="15">
        <f t="shared" si="16"/>
        <v>69</v>
      </c>
      <c r="B78" s="17">
        <f t="shared" si="14"/>
        <v>1662.4364411512572</v>
      </c>
      <c r="C78" s="17">
        <f t="shared" si="15"/>
        <v>1297.7080244496635</v>
      </c>
      <c r="D78" s="17">
        <f t="shared" si="17"/>
        <v>364.7284167015937</v>
      </c>
      <c r="E78" s="18">
        <v>0</v>
      </c>
      <c r="F78" s="17">
        <f t="shared" si="18"/>
        <v>248795.2122776338</v>
      </c>
    </row>
    <row r="79" spans="1:6" ht="12.75">
      <c r="A79" s="15">
        <f t="shared" si="16"/>
        <v>70</v>
      </c>
      <c r="B79" s="17">
        <f t="shared" si="14"/>
        <v>1662.4364411512572</v>
      </c>
      <c r="C79" s="17">
        <f t="shared" si="15"/>
        <v>1295.8083972793427</v>
      </c>
      <c r="D79" s="17">
        <f t="shared" si="17"/>
        <v>366.62804387191454</v>
      </c>
      <c r="E79" s="18">
        <v>0</v>
      </c>
      <c r="F79" s="17">
        <f t="shared" si="18"/>
        <v>248428.58423376188</v>
      </c>
    </row>
    <row r="80" spans="1:6" ht="12.75">
      <c r="A80" s="15">
        <f t="shared" si="16"/>
        <v>71</v>
      </c>
      <c r="B80" s="17">
        <f t="shared" si="14"/>
        <v>1662.4364411512572</v>
      </c>
      <c r="C80" s="17">
        <f t="shared" si="15"/>
        <v>1293.8988762175097</v>
      </c>
      <c r="D80" s="17">
        <f t="shared" si="17"/>
        <v>368.5375649337475</v>
      </c>
      <c r="E80" s="18">
        <v>0</v>
      </c>
      <c r="F80" s="17">
        <f t="shared" si="18"/>
        <v>248060.04666882814</v>
      </c>
    </row>
    <row r="81" spans="1:6" ht="12.75">
      <c r="A81" s="15">
        <f t="shared" si="16"/>
        <v>72</v>
      </c>
      <c r="B81" s="17">
        <f t="shared" si="14"/>
        <v>1662.4364411512572</v>
      </c>
      <c r="C81" s="17">
        <f t="shared" si="15"/>
        <v>1291.9794097334798</v>
      </c>
      <c r="D81" s="17">
        <f t="shared" si="17"/>
        <v>370.45703141777744</v>
      </c>
      <c r="E81" s="18">
        <v>0</v>
      </c>
      <c r="F81" s="17">
        <f t="shared" si="18"/>
        <v>247689.58963741036</v>
      </c>
    </row>
    <row r="82" spans="1:6" ht="12.75">
      <c r="A82" s="15">
        <f t="shared" si="16"/>
        <v>73</v>
      </c>
      <c r="B82" s="17">
        <f t="shared" si="14"/>
        <v>1662.4364411512572</v>
      </c>
      <c r="C82" s="17">
        <f t="shared" si="15"/>
        <v>1290.049946028179</v>
      </c>
      <c r="D82" s="17">
        <f t="shared" si="17"/>
        <v>372.38649512307825</v>
      </c>
      <c r="E82" s="18">
        <v>0</v>
      </c>
      <c r="F82" s="17">
        <f t="shared" si="18"/>
        <v>247317.2031422873</v>
      </c>
    </row>
    <row r="83" spans="1:6" ht="12.75">
      <c r="A83" s="15">
        <f t="shared" si="16"/>
        <v>74</v>
      </c>
      <c r="B83" s="17">
        <f t="shared" si="14"/>
        <v>1662.4364411512572</v>
      </c>
      <c r="C83" s="17">
        <f t="shared" si="15"/>
        <v>1288.1104330327462</v>
      </c>
      <c r="D83" s="17">
        <f t="shared" si="17"/>
        <v>374.326008118511</v>
      </c>
      <c r="E83" s="18">
        <v>0</v>
      </c>
      <c r="F83" s="17">
        <f t="shared" si="18"/>
        <v>246942.87713416878</v>
      </c>
    </row>
    <row r="84" spans="1:6" ht="12.75">
      <c r="A84" s="15">
        <f t="shared" si="16"/>
        <v>75</v>
      </c>
      <c r="B84" s="17">
        <f t="shared" si="14"/>
        <v>1662.4364411512572</v>
      </c>
      <c r="C84" s="17">
        <f t="shared" si="15"/>
        <v>1286.160818407129</v>
      </c>
      <c r="D84" s="17">
        <f t="shared" si="17"/>
        <v>376.2756227441282</v>
      </c>
      <c r="E84" s="18">
        <v>0</v>
      </c>
      <c r="F84" s="17">
        <f t="shared" si="18"/>
        <v>246566.60151142464</v>
      </c>
    </row>
    <row r="85" spans="1:6" ht="12.75">
      <c r="A85" s="15">
        <f t="shared" si="16"/>
        <v>76</v>
      </c>
      <c r="B85" s="17">
        <f t="shared" si="14"/>
        <v>1662.4364411512572</v>
      </c>
      <c r="C85" s="17">
        <f t="shared" si="15"/>
        <v>1284.2010495386698</v>
      </c>
      <c r="D85" s="17">
        <f t="shared" si="17"/>
        <v>378.23539161258736</v>
      </c>
      <c r="E85" s="18">
        <v>0</v>
      </c>
      <c r="F85" s="17">
        <f t="shared" si="18"/>
        <v>246188.36611981204</v>
      </c>
    </row>
    <row r="86" spans="1:6" ht="12.75">
      <c r="A86" s="15">
        <f t="shared" si="16"/>
        <v>77</v>
      </c>
      <c r="B86" s="17">
        <f t="shared" si="14"/>
        <v>1662.4364411512572</v>
      </c>
      <c r="C86" s="17">
        <f t="shared" si="15"/>
        <v>1282.2310735406877</v>
      </c>
      <c r="D86" s="17">
        <f t="shared" si="17"/>
        <v>380.2053676105695</v>
      </c>
      <c r="E86" s="18">
        <v>0</v>
      </c>
      <c r="F86" s="17">
        <f t="shared" si="18"/>
        <v>245808.16075220148</v>
      </c>
    </row>
    <row r="87" spans="1:6" ht="12.75">
      <c r="A87" s="15">
        <f t="shared" si="16"/>
        <v>78</v>
      </c>
      <c r="B87" s="17">
        <f t="shared" si="14"/>
        <v>1662.4364411512572</v>
      </c>
      <c r="C87" s="17">
        <f t="shared" si="15"/>
        <v>1280.2508372510492</v>
      </c>
      <c r="D87" s="17">
        <f t="shared" si="17"/>
        <v>382.185603900208</v>
      </c>
      <c r="E87" s="18">
        <v>0</v>
      </c>
      <c r="F87" s="17">
        <f t="shared" si="18"/>
        <v>245425.97514830128</v>
      </c>
    </row>
    <row r="88" spans="1:6" ht="12.75">
      <c r="A88" s="15">
        <f t="shared" si="16"/>
        <v>79</v>
      </c>
      <c r="B88" s="17">
        <f t="shared" si="14"/>
        <v>1662.4364411512572</v>
      </c>
      <c r="C88" s="17">
        <f t="shared" si="15"/>
        <v>1278.2602872307357</v>
      </c>
      <c r="D88" s="17">
        <f t="shared" si="17"/>
        <v>384.17615392052153</v>
      </c>
      <c r="E88" s="18">
        <v>0</v>
      </c>
      <c r="F88" s="17">
        <f t="shared" si="18"/>
        <v>245041.79899438075</v>
      </c>
    </row>
    <row r="89" spans="1:6" ht="12.75">
      <c r="A89" s="15">
        <f t="shared" si="16"/>
        <v>80</v>
      </c>
      <c r="B89" s="17">
        <f t="shared" si="14"/>
        <v>1662.4364411512572</v>
      </c>
      <c r="C89" s="17">
        <f t="shared" si="15"/>
        <v>1276.2593697623997</v>
      </c>
      <c r="D89" s="17">
        <f t="shared" si="17"/>
        <v>386.1770713888575</v>
      </c>
      <c r="E89" s="18">
        <v>0</v>
      </c>
      <c r="F89" s="17">
        <f t="shared" si="18"/>
        <v>244655.62192299188</v>
      </c>
    </row>
    <row r="90" spans="1:6" ht="12.75">
      <c r="A90" s="15">
        <f t="shared" si="16"/>
        <v>81</v>
      </c>
      <c r="B90" s="17">
        <f t="shared" si="14"/>
        <v>1662.4364411512572</v>
      </c>
      <c r="C90" s="17">
        <f t="shared" si="15"/>
        <v>1274.248030848916</v>
      </c>
      <c r="D90" s="17">
        <f t="shared" si="17"/>
        <v>388.18841030234125</v>
      </c>
      <c r="E90" s="18">
        <v>0</v>
      </c>
      <c r="F90" s="17">
        <f t="shared" si="18"/>
        <v>244267.43351268955</v>
      </c>
    </row>
    <row r="91" spans="1:6" ht="12.75">
      <c r="A91" s="15">
        <f aca="true" t="shared" si="19" ref="A91:A106">IF(AND(F90&lt;&gt;"",F90&gt;0),A90+1,REPT(,1))</f>
        <v>82</v>
      </c>
      <c r="B91" s="17">
        <f t="shared" si="14"/>
        <v>1662.4364411512572</v>
      </c>
      <c r="C91" s="17">
        <f t="shared" si="15"/>
        <v>1272.2262162119246</v>
      </c>
      <c r="D91" s="17">
        <f aca="true" t="shared" si="20" ref="D91:D106">IF(AND(F90&lt;&gt;"",F90&gt;0),B91-C91,REPT(,1))</f>
        <v>390.21022493933265</v>
      </c>
      <c r="E91" s="18">
        <v>0</v>
      </c>
      <c r="F91" s="17">
        <f aca="true" t="shared" si="21" ref="F91:F106">IF(AND(F90&lt;&gt;"",F90&gt;0),IF(B91-F90&lt;0,F90-D91-E91,B91-F90),REPT(,1))</f>
        <v>243877.2232877502</v>
      </c>
    </row>
    <row r="92" spans="1:6" ht="12.75">
      <c r="A92" s="15">
        <f t="shared" si="19"/>
        <v>83</v>
      </c>
      <c r="B92" s="17">
        <f t="shared" si="14"/>
        <v>1662.4364411512572</v>
      </c>
      <c r="C92" s="17">
        <f t="shared" si="15"/>
        <v>1270.1938712903657</v>
      </c>
      <c r="D92" s="17">
        <f t="shared" si="20"/>
        <v>392.24256986089154</v>
      </c>
      <c r="E92" s="18">
        <v>0</v>
      </c>
      <c r="F92" s="17">
        <f t="shared" si="21"/>
        <v>243484.98071788932</v>
      </c>
    </row>
    <row r="93" spans="1:6" ht="12.75">
      <c r="A93" s="15">
        <f t="shared" si="19"/>
        <v>84</v>
      </c>
      <c r="B93" s="17">
        <f t="shared" si="14"/>
        <v>1662.4364411512572</v>
      </c>
      <c r="C93" s="17">
        <f t="shared" si="15"/>
        <v>1268.150941239007</v>
      </c>
      <c r="D93" s="17">
        <f t="shared" si="20"/>
        <v>394.2854999122503</v>
      </c>
      <c r="E93" s="18">
        <v>0</v>
      </c>
      <c r="F93" s="17">
        <f t="shared" si="21"/>
        <v>243090.69521797707</v>
      </c>
    </row>
    <row r="94" spans="1:6" ht="12.75">
      <c r="A94" s="15">
        <f t="shared" si="19"/>
        <v>85</v>
      </c>
      <c r="B94" s="17">
        <f t="shared" si="14"/>
        <v>1662.4364411512572</v>
      </c>
      <c r="C94" s="17">
        <f t="shared" si="15"/>
        <v>1266.0973709269638</v>
      </c>
      <c r="D94" s="17">
        <f t="shared" si="20"/>
        <v>396.33907022429344</v>
      </c>
      <c r="E94" s="18">
        <v>0</v>
      </c>
      <c r="F94" s="17">
        <f t="shared" si="21"/>
        <v>242694.35614775278</v>
      </c>
    </row>
    <row r="95" spans="1:6" ht="12.75">
      <c r="A95" s="15">
        <f t="shared" si="19"/>
        <v>86</v>
      </c>
      <c r="B95" s="17">
        <f t="shared" si="14"/>
        <v>1662.4364411512572</v>
      </c>
      <c r="C95" s="17">
        <f t="shared" si="15"/>
        <v>1264.0331049362123</v>
      </c>
      <c r="D95" s="17">
        <f t="shared" si="20"/>
        <v>398.4033362150449</v>
      </c>
      <c r="E95" s="18">
        <v>0</v>
      </c>
      <c r="F95" s="17">
        <f t="shared" si="21"/>
        <v>242295.95281153775</v>
      </c>
    </row>
    <row r="96" spans="1:6" ht="12.75">
      <c r="A96" s="15">
        <f t="shared" si="19"/>
        <v>87</v>
      </c>
      <c r="B96" s="17">
        <f t="shared" si="14"/>
        <v>1662.4364411512572</v>
      </c>
      <c r="C96" s="17">
        <f t="shared" si="15"/>
        <v>1261.9580875600923</v>
      </c>
      <c r="D96" s="17">
        <f t="shared" si="20"/>
        <v>400.47835359116493</v>
      </c>
      <c r="E96" s="18">
        <v>0</v>
      </c>
      <c r="F96" s="17">
        <f t="shared" si="21"/>
        <v>241895.47445794658</v>
      </c>
    </row>
    <row r="97" spans="1:6" ht="12.75">
      <c r="A97" s="15">
        <f t="shared" si="19"/>
        <v>88</v>
      </c>
      <c r="B97" s="17">
        <f t="shared" si="14"/>
        <v>1662.4364411512572</v>
      </c>
      <c r="C97" s="17">
        <f t="shared" si="15"/>
        <v>1259.872262801805</v>
      </c>
      <c r="D97" s="17">
        <f t="shared" si="20"/>
        <v>402.5641783494523</v>
      </c>
      <c r="E97" s="18">
        <v>0</v>
      </c>
      <c r="F97" s="17">
        <f t="shared" si="21"/>
        <v>241492.91027959713</v>
      </c>
    </row>
    <row r="98" spans="1:6" ht="12.75">
      <c r="A98" s="15">
        <f t="shared" si="19"/>
        <v>89</v>
      </c>
      <c r="B98" s="17">
        <f t="shared" si="14"/>
        <v>1662.4364411512572</v>
      </c>
      <c r="C98" s="17">
        <f t="shared" si="15"/>
        <v>1257.7755743729017</v>
      </c>
      <c r="D98" s="17">
        <f t="shared" si="20"/>
        <v>404.6608667783555</v>
      </c>
      <c r="E98" s="18">
        <v>0</v>
      </c>
      <c r="F98" s="17">
        <f t="shared" si="21"/>
        <v>241088.24941281878</v>
      </c>
    </row>
    <row r="99" spans="1:6" ht="12.75">
      <c r="A99" s="15">
        <f t="shared" si="19"/>
        <v>90</v>
      </c>
      <c r="B99" s="17">
        <f t="shared" si="14"/>
        <v>1662.4364411512572</v>
      </c>
      <c r="C99" s="17">
        <f t="shared" si="15"/>
        <v>1255.6679656917645</v>
      </c>
      <c r="D99" s="17">
        <f t="shared" si="20"/>
        <v>406.7684754594927</v>
      </c>
      <c r="E99" s="18">
        <v>0</v>
      </c>
      <c r="F99" s="17">
        <f t="shared" si="21"/>
        <v>240681.4809373593</v>
      </c>
    </row>
    <row r="100" spans="1:6" ht="12.75">
      <c r="A100" s="15">
        <f t="shared" si="19"/>
        <v>91</v>
      </c>
      <c r="B100" s="17">
        <f t="shared" si="14"/>
        <v>1662.4364411512572</v>
      </c>
      <c r="C100" s="17">
        <f t="shared" si="15"/>
        <v>1253.5493798820796</v>
      </c>
      <c r="D100" s="17">
        <f t="shared" si="20"/>
        <v>408.8870612691776</v>
      </c>
      <c r="E100" s="18">
        <v>0</v>
      </c>
      <c r="F100" s="17">
        <f t="shared" si="21"/>
        <v>240272.59387609013</v>
      </c>
    </row>
    <row r="101" spans="1:6" ht="12.75">
      <c r="A101" s="15">
        <f t="shared" si="19"/>
        <v>92</v>
      </c>
      <c r="B101" s="17">
        <f t="shared" si="14"/>
        <v>1662.4364411512572</v>
      </c>
      <c r="C101" s="17">
        <f t="shared" si="15"/>
        <v>1251.4197597713028</v>
      </c>
      <c r="D101" s="17">
        <f t="shared" si="20"/>
        <v>411.01668137995443</v>
      </c>
      <c r="E101" s="18">
        <v>0</v>
      </c>
      <c r="F101" s="17">
        <f t="shared" si="21"/>
        <v>239861.57719471017</v>
      </c>
    </row>
    <row r="102" spans="1:6" ht="12.75">
      <c r="A102" s="15">
        <f t="shared" si="19"/>
        <v>93</v>
      </c>
      <c r="B102" s="17">
        <f t="shared" si="14"/>
        <v>1662.4364411512572</v>
      </c>
      <c r="C102" s="17">
        <f t="shared" si="15"/>
        <v>1249.2790478891154</v>
      </c>
      <c r="D102" s="17">
        <f t="shared" si="20"/>
        <v>413.1573932621418</v>
      </c>
      <c r="E102" s="18">
        <v>0</v>
      </c>
      <c r="F102" s="17">
        <f t="shared" si="21"/>
        <v>239448.41980144804</v>
      </c>
    </row>
    <row r="103" spans="1:6" ht="12.75">
      <c r="A103" s="15">
        <f t="shared" si="19"/>
        <v>94</v>
      </c>
      <c r="B103" s="17">
        <f t="shared" si="14"/>
        <v>1662.4364411512572</v>
      </c>
      <c r="C103" s="17">
        <f t="shared" si="15"/>
        <v>1247.1271864658752</v>
      </c>
      <c r="D103" s="17">
        <f t="shared" si="20"/>
        <v>415.30925468538203</v>
      </c>
      <c r="E103" s="18">
        <v>0</v>
      </c>
      <c r="F103" s="17">
        <f t="shared" si="21"/>
        <v>239033.11054676265</v>
      </c>
    </row>
    <row r="104" spans="1:6" ht="12.75">
      <c r="A104" s="15">
        <f t="shared" si="19"/>
        <v>95</v>
      </c>
      <c r="B104" s="17">
        <f t="shared" si="14"/>
        <v>1662.4364411512572</v>
      </c>
      <c r="C104" s="17">
        <f t="shared" si="15"/>
        <v>1244.9641174310555</v>
      </c>
      <c r="D104" s="17">
        <f t="shared" si="20"/>
        <v>417.47232372020176</v>
      </c>
      <c r="E104" s="18">
        <v>0</v>
      </c>
      <c r="F104" s="17">
        <f t="shared" si="21"/>
        <v>238615.63822304245</v>
      </c>
    </row>
    <row r="105" spans="1:6" ht="12.75">
      <c r="A105" s="15">
        <f t="shared" si="19"/>
        <v>96</v>
      </c>
      <c r="B105" s="17">
        <f t="shared" si="14"/>
        <v>1662.4364411512572</v>
      </c>
      <c r="C105" s="17">
        <f t="shared" si="15"/>
        <v>1242.7897824116794</v>
      </c>
      <c r="D105" s="17">
        <f t="shared" si="20"/>
        <v>419.6466587395778</v>
      </c>
      <c r="E105" s="18">
        <v>0</v>
      </c>
      <c r="F105" s="17">
        <f t="shared" si="21"/>
        <v>238195.99156430288</v>
      </c>
    </row>
    <row r="106" spans="1:6" ht="12.75">
      <c r="A106" s="15">
        <f t="shared" si="19"/>
        <v>97</v>
      </c>
      <c r="B106" s="17">
        <f t="shared" si="14"/>
        <v>1662.4364411512572</v>
      </c>
      <c r="C106" s="17">
        <f t="shared" si="15"/>
        <v>1240.6041227307442</v>
      </c>
      <c r="D106" s="17">
        <f t="shared" si="20"/>
        <v>421.83231842051305</v>
      </c>
      <c r="E106" s="18">
        <v>0</v>
      </c>
      <c r="F106" s="17">
        <f t="shared" si="21"/>
        <v>237774.15924588236</v>
      </c>
    </row>
    <row r="107" spans="1:6" ht="12.75">
      <c r="A107" s="15">
        <f aca="true" t="shared" si="22" ref="A107:A122">IF(AND(F106&lt;&gt;"",F106&gt;0),A106+1,REPT(,1))</f>
        <v>98</v>
      </c>
      <c r="B107" s="17">
        <f t="shared" si="14"/>
        <v>1662.4364411512572</v>
      </c>
      <c r="C107" s="17">
        <f t="shared" si="15"/>
        <v>1238.4070794056372</v>
      </c>
      <c r="D107" s="17">
        <f aca="true" t="shared" si="23" ref="D107:D122">IF(AND(F106&lt;&gt;"",F106&gt;0),B107-C107,REPT(,1))</f>
        <v>424.02936174562</v>
      </c>
      <c r="E107" s="18">
        <v>0</v>
      </c>
      <c r="F107" s="17">
        <f aca="true" t="shared" si="24" ref="F107:F122">IF(AND(F106&lt;&gt;"",F106&gt;0),IF(B107-F106&lt;0,F106-D107-E107,B107-F106),REPT(,1))</f>
        <v>237350.12988413672</v>
      </c>
    </row>
    <row r="108" spans="1:6" ht="12.75">
      <c r="A108" s="15">
        <f t="shared" si="22"/>
        <v>99</v>
      </c>
      <c r="B108" s="17">
        <f t="shared" si="14"/>
        <v>1662.4364411512572</v>
      </c>
      <c r="C108" s="17">
        <f t="shared" si="15"/>
        <v>1236.1985931465454</v>
      </c>
      <c r="D108" s="17">
        <f t="shared" si="23"/>
        <v>426.23784800471185</v>
      </c>
      <c r="E108" s="18">
        <v>0</v>
      </c>
      <c r="F108" s="17">
        <f t="shared" si="24"/>
        <v>236923.89203613202</v>
      </c>
    </row>
    <row r="109" spans="1:6" ht="12.75">
      <c r="A109" s="15">
        <f t="shared" si="22"/>
        <v>100</v>
      </c>
      <c r="B109" s="17">
        <f t="shared" si="14"/>
        <v>1662.4364411512572</v>
      </c>
      <c r="C109" s="17">
        <f t="shared" si="15"/>
        <v>1233.9786043548543</v>
      </c>
      <c r="D109" s="17">
        <f t="shared" si="23"/>
        <v>428.45783679640294</v>
      </c>
      <c r="E109" s="18">
        <v>0</v>
      </c>
      <c r="F109" s="17">
        <f t="shared" si="24"/>
        <v>236495.4341993356</v>
      </c>
    </row>
    <row r="110" spans="1:6" ht="12.75">
      <c r="A110" s="15">
        <f t="shared" si="22"/>
        <v>101</v>
      </c>
      <c r="B110" s="17">
        <f t="shared" si="14"/>
        <v>1662.4364411512572</v>
      </c>
      <c r="C110" s="17">
        <f t="shared" si="15"/>
        <v>1231.7470531215395</v>
      </c>
      <c r="D110" s="17">
        <f t="shared" si="23"/>
        <v>430.68938802971775</v>
      </c>
      <c r="E110" s="18">
        <v>0</v>
      </c>
      <c r="F110" s="17">
        <f t="shared" si="24"/>
        <v>236064.7448113059</v>
      </c>
    </row>
    <row r="111" spans="1:6" ht="12.75">
      <c r="A111" s="15">
        <f t="shared" si="22"/>
        <v>102</v>
      </c>
      <c r="B111" s="17">
        <f t="shared" si="14"/>
        <v>1662.4364411512572</v>
      </c>
      <c r="C111" s="17">
        <f t="shared" si="15"/>
        <v>1229.5038792255514</v>
      </c>
      <c r="D111" s="17">
        <f t="shared" si="23"/>
        <v>432.93256192570584</v>
      </c>
      <c r="E111" s="18">
        <v>0</v>
      </c>
      <c r="F111" s="17">
        <f t="shared" si="24"/>
        <v>235631.8122493802</v>
      </c>
    </row>
    <row r="112" spans="1:6" ht="12.75">
      <c r="A112" s="15">
        <f t="shared" si="22"/>
        <v>103</v>
      </c>
      <c r="B112" s="17">
        <f t="shared" si="14"/>
        <v>1662.4364411512572</v>
      </c>
      <c r="C112" s="17">
        <f t="shared" si="15"/>
        <v>1227.2490221321884</v>
      </c>
      <c r="D112" s="17">
        <f t="shared" si="23"/>
        <v>435.1874190190688</v>
      </c>
      <c r="E112" s="18">
        <v>0</v>
      </c>
      <c r="F112" s="17">
        <f t="shared" si="24"/>
        <v>235196.62483036114</v>
      </c>
    </row>
    <row r="113" spans="1:6" ht="12.75">
      <c r="A113" s="15">
        <f t="shared" si="22"/>
        <v>104</v>
      </c>
      <c r="B113" s="17">
        <f t="shared" si="14"/>
        <v>1662.4364411512572</v>
      </c>
      <c r="C113" s="17">
        <f t="shared" si="15"/>
        <v>1224.982420991464</v>
      </c>
      <c r="D113" s="17">
        <f t="shared" si="23"/>
        <v>437.4540201597931</v>
      </c>
      <c r="E113" s="18">
        <v>0</v>
      </c>
      <c r="F113" s="17">
        <f t="shared" si="24"/>
        <v>234759.17081020135</v>
      </c>
    </row>
    <row r="114" spans="1:6" ht="12.75">
      <c r="A114" s="15">
        <f t="shared" si="22"/>
        <v>105</v>
      </c>
      <c r="B114" s="17">
        <f t="shared" si="14"/>
        <v>1662.4364411512572</v>
      </c>
      <c r="C114" s="17">
        <f t="shared" si="15"/>
        <v>1222.7040146364652</v>
      </c>
      <c r="D114" s="17">
        <f t="shared" si="23"/>
        <v>439.732426514792</v>
      </c>
      <c r="E114" s="18">
        <v>0</v>
      </c>
      <c r="F114" s="17">
        <f t="shared" si="24"/>
        <v>234319.43838368656</v>
      </c>
    </row>
    <row r="115" spans="1:6" ht="12.75">
      <c r="A115" s="15">
        <f t="shared" si="22"/>
        <v>106</v>
      </c>
      <c r="B115" s="17">
        <f t="shared" si="14"/>
        <v>1662.4364411512572</v>
      </c>
      <c r="C115" s="17">
        <f t="shared" si="15"/>
        <v>1220.4137415817008</v>
      </c>
      <c r="D115" s="17">
        <f t="shared" si="23"/>
        <v>442.0226995695564</v>
      </c>
      <c r="E115" s="18">
        <v>0</v>
      </c>
      <c r="F115" s="17">
        <f t="shared" si="24"/>
        <v>233877.415684117</v>
      </c>
    </row>
    <row r="116" spans="1:6" ht="12.75">
      <c r="A116" s="15">
        <f t="shared" si="22"/>
        <v>107</v>
      </c>
      <c r="B116" s="17">
        <f t="shared" si="14"/>
        <v>1662.4364411512572</v>
      </c>
      <c r="C116" s="17">
        <f t="shared" si="15"/>
        <v>1218.1115400214426</v>
      </c>
      <c r="D116" s="17">
        <f t="shared" si="23"/>
        <v>444.32490112981463</v>
      </c>
      <c r="E116" s="18">
        <v>0</v>
      </c>
      <c r="F116" s="17">
        <f t="shared" si="24"/>
        <v>233433.0907829872</v>
      </c>
    </row>
    <row r="117" spans="1:6" ht="12.75">
      <c r="A117" s="15">
        <f t="shared" si="22"/>
        <v>108</v>
      </c>
      <c r="B117" s="17">
        <f t="shared" si="14"/>
        <v>1662.4364411512572</v>
      </c>
      <c r="C117" s="17">
        <f t="shared" si="15"/>
        <v>1215.7973478280583</v>
      </c>
      <c r="D117" s="17">
        <f t="shared" si="23"/>
        <v>446.63909332319895</v>
      </c>
      <c r="E117" s="18">
        <v>0</v>
      </c>
      <c r="F117" s="17">
        <f t="shared" si="24"/>
        <v>232986.45168966398</v>
      </c>
    </row>
    <row r="118" spans="1:6" ht="12.75">
      <c r="A118" s="15">
        <f t="shared" si="22"/>
        <v>109</v>
      </c>
      <c r="B118" s="17">
        <f t="shared" si="14"/>
        <v>1662.4364411512572</v>
      </c>
      <c r="C118" s="17">
        <f t="shared" si="15"/>
        <v>1213.4711025503332</v>
      </c>
      <c r="D118" s="17">
        <f t="shared" si="23"/>
        <v>448.96533860092404</v>
      </c>
      <c r="E118" s="18">
        <v>0</v>
      </c>
      <c r="F118" s="17">
        <f t="shared" si="24"/>
        <v>232537.48635106307</v>
      </c>
    </row>
    <row r="119" spans="1:6" ht="12.75">
      <c r="A119" s="15">
        <f t="shared" si="22"/>
        <v>110</v>
      </c>
      <c r="B119" s="17">
        <f t="shared" si="14"/>
        <v>1662.4364411512572</v>
      </c>
      <c r="C119" s="17">
        <f t="shared" si="15"/>
        <v>1211.1327414117868</v>
      </c>
      <c r="D119" s="17">
        <f t="shared" si="23"/>
        <v>451.3036997394704</v>
      </c>
      <c r="E119" s="18">
        <v>0</v>
      </c>
      <c r="F119" s="17">
        <f t="shared" si="24"/>
        <v>232086.1826513236</v>
      </c>
    </row>
    <row r="120" spans="1:6" ht="12.75">
      <c r="A120" s="15">
        <f t="shared" si="22"/>
        <v>111</v>
      </c>
      <c r="B120" s="17">
        <f t="shared" si="14"/>
        <v>1662.4364411512572</v>
      </c>
      <c r="C120" s="17">
        <f t="shared" si="15"/>
        <v>1208.782201308977</v>
      </c>
      <c r="D120" s="17">
        <f t="shared" si="23"/>
        <v>453.6542398422803</v>
      </c>
      <c r="E120" s="18">
        <v>0</v>
      </c>
      <c r="F120" s="17">
        <f t="shared" si="24"/>
        <v>231632.5284114813</v>
      </c>
    </row>
    <row r="121" spans="1:6" ht="12.75">
      <c r="A121" s="15">
        <f t="shared" si="22"/>
        <v>112</v>
      </c>
      <c r="B121" s="17">
        <f t="shared" si="14"/>
        <v>1662.4364411512572</v>
      </c>
      <c r="C121" s="17">
        <f t="shared" si="15"/>
        <v>1206.4194188097983</v>
      </c>
      <c r="D121" s="17">
        <f t="shared" si="23"/>
        <v>456.01702234145887</v>
      </c>
      <c r="E121" s="18">
        <v>0</v>
      </c>
      <c r="F121" s="17">
        <f t="shared" si="24"/>
        <v>231176.51138913984</v>
      </c>
    </row>
    <row r="122" spans="1:6" ht="12.75">
      <c r="A122" s="15">
        <f t="shared" si="22"/>
        <v>113</v>
      </c>
      <c r="B122" s="17">
        <f t="shared" si="14"/>
        <v>1662.4364411512572</v>
      </c>
      <c r="C122" s="17">
        <f t="shared" si="15"/>
        <v>1204.0443301517698</v>
      </c>
      <c r="D122" s="17">
        <f t="shared" si="23"/>
        <v>458.3921109994874</v>
      </c>
      <c r="E122" s="18">
        <v>0</v>
      </c>
      <c r="F122" s="17">
        <f t="shared" si="24"/>
        <v>230718.11927814034</v>
      </c>
    </row>
    <row r="123" spans="1:6" ht="12.75">
      <c r="A123" s="15">
        <f aca="true" t="shared" si="25" ref="A123:A138">IF(AND(F122&lt;&gt;"",F122&gt;0),A122+1,REPT(,1))</f>
        <v>114</v>
      </c>
      <c r="B123" s="17">
        <f t="shared" si="14"/>
        <v>1662.4364411512572</v>
      </c>
      <c r="C123" s="17">
        <f t="shared" si="15"/>
        <v>1201.656871240314</v>
      </c>
      <c r="D123" s="17">
        <f aca="true" t="shared" si="26" ref="D123:D138">IF(AND(F122&lt;&gt;"",F122&gt;0),B123-C123,REPT(,1))</f>
        <v>460.7795699109431</v>
      </c>
      <c r="E123" s="18">
        <v>0</v>
      </c>
      <c r="F123" s="17">
        <f aca="true" t="shared" si="27" ref="F123:F138">IF(AND(F122&lt;&gt;"",F122&gt;0),IF(B123-F122&lt;0,F122-D123-E123,B123-F122),REPT(,1))</f>
        <v>230257.33970822938</v>
      </c>
    </row>
    <row r="124" spans="1:6" ht="12.75">
      <c r="A124" s="15">
        <f t="shared" si="25"/>
        <v>115</v>
      </c>
      <c r="B124" s="17">
        <f t="shared" si="14"/>
        <v>1662.4364411512572</v>
      </c>
      <c r="C124" s="17">
        <f t="shared" si="15"/>
        <v>1199.256977647028</v>
      </c>
      <c r="D124" s="17">
        <f t="shared" si="26"/>
        <v>463.17946350422926</v>
      </c>
      <c r="E124" s="18">
        <v>0</v>
      </c>
      <c r="F124" s="17">
        <f t="shared" si="27"/>
        <v>229794.16024472515</v>
      </c>
    </row>
    <row r="125" spans="1:6" ht="12.75">
      <c r="A125" s="15">
        <f t="shared" si="25"/>
        <v>116</v>
      </c>
      <c r="B125" s="17">
        <f t="shared" si="14"/>
        <v>1662.4364411512572</v>
      </c>
      <c r="C125" s="17">
        <f t="shared" si="15"/>
        <v>1196.8445846079435</v>
      </c>
      <c r="D125" s="17">
        <f t="shared" si="26"/>
        <v>465.5918565433137</v>
      </c>
      <c r="E125" s="18">
        <v>0</v>
      </c>
      <c r="F125" s="17">
        <f t="shared" si="27"/>
        <v>229328.56838818183</v>
      </c>
    </row>
    <row r="126" spans="1:6" ht="12.75">
      <c r="A126" s="15">
        <f t="shared" si="25"/>
        <v>117</v>
      </c>
      <c r="B126" s="17">
        <f t="shared" si="14"/>
        <v>1662.4364411512572</v>
      </c>
      <c r="C126" s="17">
        <f t="shared" si="15"/>
        <v>1194.4196270217803</v>
      </c>
      <c r="D126" s="17">
        <f t="shared" si="26"/>
        <v>468.01681412947687</v>
      </c>
      <c r="E126" s="18">
        <v>0</v>
      </c>
      <c r="F126" s="17">
        <f t="shared" si="27"/>
        <v>228860.55157405234</v>
      </c>
    </row>
    <row r="127" spans="1:6" ht="12.75">
      <c r="A127" s="15">
        <f t="shared" si="25"/>
        <v>118</v>
      </c>
      <c r="B127" s="17">
        <f t="shared" si="14"/>
        <v>1662.4364411512572</v>
      </c>
      <c r="C127" s="17">
        <f t="shared" si="15"/>
        <v>1191.9820394481892</v>
      </c>
      <c r="D127" s="17">
        <f t="shared" si="26"/>
        <v>470.454401703068</v>
      </c>
      <c r="E127" s="18">
        <v>0</v>
      </c>
      <c r="F127" s="17">
        <f t="shared" si="27"/>
        <v>228390.09717234928</v>
      </c>
    </row>
    <row r="128" spans="1:6" ht="12.75">
      <c r="A128" s="15">
        <f t="shared" si="25"/>
        <v>119</v>
      </c>
      <c r="B128" s="17">
        <f t="shared" si="14"/>
        <v>1662.4364411512572</v>
      </c>
      <c r="C128" s="17">
        <f t="shared" si="15"/>
        <v>1189.5317561059858</v>
      </c>
      <c r="D128" s="17">
        <f t="shared" si="26"/>
        <v>472.90468504527144</v>
      </c>
      <c r="E128" s="18">
        <v>0</v>
      </c>
      <c r="F128" s="17">
        <f t="shared" si="27"/>
        <v>227917.192487304</v>
      </c>
    </row>
    <row r="129" spans="1:6" ht="12.75">
      <c r="A129" s="15">
        <f t="shared" si="25"/>
        <v>120</v>
      </c>
      <c r="B129" s="17">
        <f t="shared" si="14"/>
        <v>1662.4364411512572</v>
      </c>
      <c r="C129" s="17">
        <f t="shared" si="15"/>
        <v>1187.068710871375</v>
      </c>
      <c r="D129" s="17">
        <f t="shared" si="26"/>
        <v>475.36773027988215</v>
      </c>
      <c r="E129" s="18">
        <v>0</v>
      </c>
      <c r="F129" s="17">
        <f t="shared" si="27"/>
        <v>227441.82475702412</v>
      </c>
    </row>
    <row r="130" spans="1:6" ht="12.75">
      <c r="A130" s="15">
        <f t="shared" si="25"/>
        <v>121</v>
      </c>
      <c r="B130" s="17">
        <f t="shared" si="14"/>
        <v>1662.4364411512572</v>
      </c>
      <c r="C130" s="17">
        <f t="shared" si="15"/>
        <v>1184.5928372761673</v>
      </c>
      <c r="D130" s="17">
        <f t="shared" si="26"/>
        <v>477.8436038750899</v>
      </c>
      <c r="E130" s="18">
        <v>0</v>
      </c>
      <c r="F130" s="17">
        <f t="shared" si="27"/>
        <v>226963.98115314904</v>
      </c>
    </row>
    <row r="131" spans="1:6" ht="12.75">
      <c r="A131" s="15">
        <f t="shared" si="25"/>
        <v>122</v>
      </c>
      <c r="B131" s="17">
        <f t="shared" si="14"/>
        <v>1662.4364411512572</v>
      </c>
      <c r="C131" s="17">
        <f t="shared" si="15"/>
        <v>1182.1040685059845</v>
      </c>
      <c r="D131" s="17">
        <f t="shared" si="26"/>
        <v>480.3323726452727</v>
      </c>
      <c r="E131" s="18">
        <v>0</v>
      </c>
      <c r="F131" s="17">
        <f t="shared" si="27"/>
        <v>226483.64878050378</v>
      </c>
    </row>
    <row r="132" spans="1:6" ht="12.75">
      <c r="A132" s="15">
        <f t="shared" si="25"/>
        <v>123</v>
      </c>
      <c r="B132" s="17">
        <f t="shared" si="14"/>
        <v>1662.4364411512572</v>
      </c>
      <c r="C132" s="17">
        <f t="shared" si="15"/>
        <v>1179.6023373984572</v>
      </c>
      <c r="D132" s="17">
        <f t="shared" si="26"/>
        <v>482.83410375280005</v>
      </c>
      <c r="E132" s="18">
        <v>0</v>
      </c>
      <c r="F132" s="17">
        <f t="shared" si="27"/>
        <v>226000.81467675098</v>
      </c>
    </row>
    <row r="133" spans="1:6" ht="12.75">
      <c r="A133" s="15">
        <f t="shared" si="25"/>
        <v>124</v>
      </c>
      <c r="B133" s="17">
        <f t="shared" si="14"/>
        <v>1662.4364411512572</v>
      </c>
      <c r="C133" s="17">
        <f t="shared" si="15"/>
        <v>1177.0875764414113</v>
      </c>
      <c r="D133" s="17">
        <f t="shared" si="26"/>
        <v>485.3488647098459</v>
      </c>
      <c r="E133" s="18">
        <v>0</v>
      </c>
      <c r="F133" s="17">
        <f t="shared" si="27"/>
        <v>225515.46581204113</v>
      </c>
    </row>
    <row r="134" spans="1:6" ht="12.75">
      <c r="A134" s="15">
        <f t="shared" si="25"/>
        <v>125</v>
      </c>
      <c r="B134" s="17">
        <f t="shared" si="14"/>
        <v>1662.4364411512572</v>
      </c>
      <c r="C134" s="17">
        <f t="shared" si="15"/>
        <v>1174.5597177710474</v>
      </c>
      <c r="D134" s="17">
        <f t="shared" si="26"/>
        <v>487.8767233802098</v>
      </c>
      <c r="E134" s="18">
        <v>0</v>
      </c>
      <c r="F134" s="17">
        <f t="shared" si="27"/>
        <v>225027.58908866093</v>
      </c>
    </row>
    <row r="135" spans="1:6" ht="12.75">
      <c r="A135" s="15">
        <f t="shared" si="25"/>
        <v>126</v>
      </c>
      <c r="B135" s="17">
        <f t="shared" si="14"/>
        <v>1662.4364411512572</v>
      </c>
      <c r="C135" s="17">
        <f t="shared" si="15"/>
        <v>1172.018693170109</v>
      </c>
      <c r="D135" s="17">
        <f t="shared" si="26"/>
        <v>490.4177479811483</v>
      </c>
      <c r="E135" s="18">
        <v>0</v>
      </c>
      <c r="F135" s="17">
        <f t="shared" si="27"/>
        <v>224537.17134067978</v>
      </c>
    </row>
    <row r="136" spans="1:6" ht="12.75">
      <c r="A136" s="15">
        <f t="shared" si="25"/>
        <v>127</v>
      </c>
      <c r="B136" s="17">
        <f t="shared" si="14"/>
        <v>1662.4364411512572</v>
      </c>
      <c r="C136" s="17">
        <f t="shared" si="15"/>
        <v>1169.4644340660404</v>
      </c>
      <c r="D136" s="17">
        <f t="shared" si="26"/>
        <v>492.9720070852168</v>
      </c>
      <c r="E136" s="18">
        <v>0</v>
      </c>
      <c r="F136" s="17">
        <f t="shared" si="27"/>
        <v>224044.19933359456</v>
      </c>
    </row>
    <row r="137" spans="1:6" ht="12.75">
      <c r="A137" s="15">
        <f t="shared" si="25"/>
        <v>128</v>
      </c>
      <c r="B137" s="17">
        <f t="shared" si="14"/>
        <v>1662.4364411512572</v>
      </c>
      <c r="C137" s="17">
        <f t="shared" si="15"/>
        <v>1166.8968715291383</v>
      </c>
      <c r="D137" s="17">
        <f t="shared" si="26"/>
        <v>495.53956962211896</v>
      </c>
      <c r="E137" s="18">
        <v>0</v>
      </c>
      <c r="F137" s="17">
        <f t="shared" si="27"/>
        <v>223548.65976397245</v>
      </c>
    </row>
    <row r="138" spans="1:6" ht="12.75">
      <c r="A138" s="15">
        <f t="shared" si="25"/>
        <v>129</v>
      </c>
      <c r="B138" s="17">
        <f aca="true" t="shared" si="28" ref="B138:B201">IF(AND(F137&lt;&gt;"",F137&gt;0),IF(PMT($B$5/12,$B$4,-$B$3)&lt;=F137,PMT($B$5/12,$B$4,-$B$3),F137),REPT(,1))</f>
        <v>1662.4364411512572</v>
      </c>
      <c r="C138" s="17">
        <f aca="true" t="shared" si="29" ref="C138:C201">IF(AND(F137&lt;&gt;"",F137&gt;0),$B$5/12*F137,REPT(,1))</f>
        <v>1164.3159362706897</v>
      </c>
      <c r="D138" s="17">
        <f t="shared" si="26"/>
        <v>498.1205048805675</v>
      </c>
      <c r="E138" s="18">
        <v>0</v>
      </c>
      <c r="F138" s="17">
        <f t="shared" si="27"/>
        <v>223050.5392590919</v>
      </c>
    </row>
    <row r="139" spans="1:6" ht="12.75">
      <c r="A139" s="15">
        <f aca="true" t="shared" si="30" ref="A139:A154">IF(AND(F138&lt;&gt;"",F138&gt;0),A138+1,REPT(,1))</f>
        <v>130</v>
      </c>
      <c r="B139" s="17">
        <f t="shared" si="28"/>
        <v>1662.4364411512572</v>
      </c>
      <c r="C139" s="17">
        <f t="shared" si="29"/>
        <v>1161.7215586411035</v>
      </c>
      <c r="D139" s="17">
        <f aca="true" t="shared" si="31" ref="D139:D154">IF(AND(F138&lt;&gt;"",F138&gt;0),B139-C139,REPT(,1))</f>
        <v>500.71488251015376</v>
      </c>
      <c r="E139" s="18">
        <v>0</v>
      </c>
      <c r="F139" s="17">
        <f aca="true" t="shared" si="32" ref="F139:F154">IF(AND(F138&lt;&gt;"",F138&gt;0),IF(B139-F138&lt;0,F138-D139-E139,B139-F138),REPT(,1))</f>
        <v>222549.82437658173</v>
      </c>
    </row>
    <row r="140" spans="1:6" ht="12.75">
      <c r="A140" s="15">
        <f t="shared" si="30"/>
        <v>131</v>
      </c>
      <c r="B140" s="17">
        <f t="shared" si="28"/>
        <v>1662.4364411512572</v>
      </c>
      <c r="C140" s="17">
        <f t="shared" si="29"/>
        <v>1159.1136686280297</v>
      </c>
      <c r="D140" s="17">
        <f t="shared" si="31"/>
        <v>503.3227725232275</v>
      </c>
      <c r="E140" s="18">
        <v>0</v>
      </c>
      <c r="F140" s="17">
        <f t="shared" si="32"/>
        <v>222046.50160405852</v>
      </c>
    </row>
    <row r="141" spans="1:6" ht="12.75">
      <c r="A141" s="15">
        <f t="shared" si="30"/>
        <v>132</v>
      </c>
      <c r="B141" s="17">
        <f t="shared" si="28"/>
        <v>1662.4364411512572</v>
      </c>
      <c r="C141" s="17">
        <f t="shared" si="29"/>
        <v>1156.4921958544714</v>
      </c>
      <c r="D141" s="17">
        <f t="shared" si="31"/>
        <v>505.94424529678577</v>
      </c>
      <c r="E141" s="18">
        <v>0</v>
      </c>
      <c r="F141" s="17">
        <f t="shared" si="32"/>
        <v>221540.55735876173</v>
      </c>
    </row>
    <row r="142" spans="1:6" ht="12.75">
      <c r="A142" s="15">
        <f t="shared" si="30"/>
        <v>133</v>
      </c>
      <c r="B142" s="17">
        <f t="shared" si="28"/>
        <v>1662.4364411512572</v>
      </c>
      <c r="C142" s="17">
        <f t="shared" si="29"/>
        <v>1153.857069576884</v>
      </c>
      <c r="D142" s="17">
        <f t="shared" si="31"/>
        <v>508.5793715743732</v>
      </c>
      <c r="E142" s="18">
        <v>0</v>
      </c>
      <c r="F142" s="17">
        <f t="shared" si="32"/>
        <v>221031.97798718736</v>
      </c>
    </row>
    <row r="143" spans="1:6" ht="12.75">
      <c r="A143" s="15">
        <f t="shared" si="30"/>
        <v>134</v>
      </c>
      <c r="B143" s="17">
        <f t="shared" si="28"/>
        <v>1662.4364411512572</v>
      </c>
      <c r="C143" s="17">
        <f t="shared" si="29"/>
        <v>1151.2082186832674</v>
      </c>
      <c r="D143" s="17">
        <f t="shared" si="31"/>
        <v>511.2282224679898</v>
      </c>
      <c r="E143" s="18">
        <v>0</v>
      </c>
      <c r="F143" s="17">
        <f t="shared" si="32"/>
        <v>220520.74976471937</v>
      </c>
    </row>
    <row r="144" spans="1:6" ht="12.75">
      <c r="A144" s="15">
        <f t="shared" si="30"/>
        <v>135</v>
      </c>
      <c r="B144" s="17">
        <f t="shared" si="28"/>
        <v>1662.4364411512572</v>
      </c>
      <c r="C144" s="17">
        <f t="shared" si="29"/>
        <v>1148.5455716912466</v>
      </c>
      <c r="D144" s="17">
        <f t="shared" si="31"/>
        <v>513.8908694600107</v>
      </c>
      <c r="E144" s="18">
        <v>0</v>
      </c>
      <c r="F144" s="17">
        <f t="shared" si="32"/>
        <v>220006.85889525936</v>
      </c>
    </row>
    <row r="145" spans="1:6" ht="12.75">
      <c r="A145" s="15">
        <f t="shared" si="30"/>
        <v>136</v>
      </c>
      <c r="B145" s="17">
        <f t="shared" si="28"/>
        <v>1662.4364411512572</v>
      </c>
      <c r="C145" s="17">
        <f t="shared" si="29"/>
        <v>1145.8690567461424</v>
      </c>
      <c r="D145" s="17">
        <f t="shared" si="31"/>
        <v>516.5673844051148</v>
      </c>
      <c r="E145" s="18">
        <v>0</v>
      </c>
      <c r="F145" s="17">
        <f t="shared" si="32"/>
        <v>219490.29151085424</v>
      </c>
    </row>
    <row r="146" spans="1:6" ht="12.75">
      <c r="A146" s="15">
        <f t="shared" si="30"/>
        <v>137</v>
      </c>
      <c r="B146" s="17">
        <f t="shared" si="28"/>
        <v>1662.4364411512572</v>
      </c>
      <c r="C146" s="17">
        <f t="shared" si="29"/>
        <v>1143.1786016190324</v>
      </c>
      <c r="D146" s="17">
        <f t="shared" si="31"/>
        <v>519.2578395322248</v>
      </c>
      <c r="E146" s="18">
        <v>0</v>
      </c>
      <c r="F146" s="17">
        <f t="shared" si="32"/>
        <v>218971.03367132202</v>
      </c>
    </row>
    <row r="147" spans="1:6" ht="12.75">
      <c r="A147" s="15">
        <f t="shared" si="30"/>
        <v>138</v>
      </c>
      <c r="B147" s="17">
        <f t="shared" si="28"/>
        <v>1662.4364411512572</v>
      </c>
      <c r="C147" s="17">
        <f t="shared" si="29"/>
        <v>1140.4741337048022</v>
      </c>
      <c r="D147" s="17">
        <f t="shared" si="31"/>
        <v>521.962307446455</v>
      </c>
      <c r="E147" s="18">
        <v>0</v>
      </c>
      <c r="F147" s="17">
        <f t="shared" si="32"/>
        <v>218449.07136387556</v>
      </c>
    </row>
    <row r="148" spans="1:6" ht="12.75">
      <c r="A148" s="15">
        <f t="shared" si="30"/>
        <v>139</v>
      </c>
      <c r="B148" s="17">
        <f t="shared" si="28"/>
        <v>1662.4364411512572</v>
      </c>
      <c r="C148" s="17">
        <f t="shared" si="29"/>
        <v>1137.755580020185</v>
      </c>
      <c r="D148" s="17">
        <f t="shared" si="31"/>
        <v>524.6808611310721</v>
      </c>
      <c r="E148" s="18">
        <v>0</v>
      </c>
      <c r="F148" s="17">
        <f t="shared" si="32"/>
        <v>217924.39050274447</v>
      </c>
    </row>
    <row r="149" spans="1:6" ht="12.75">
      <c r="A149" s="15">
        <f t="shared" si="30"/>
        <v>140</v>
      </c>
      <c r="B149" s="17">
        <f t="shared" si="28"/>
        <v>1662.4364411512572</v>
      </c>
      <c r="C149" s="17">
        <f t="shared" si="29"/>
        <v>1135.022867201794</v>
      </c>
      <c r="D149" s="17">
        <f t="shared" si="31"/>
        <v>527.4135739494632</v>
      </c>
      <c r="E149" s="18">
        <v>0</v>
      </c>
      <c r="F149" s="17">
        <f t="shared" si="32"/>
        <v>217396.97692879502</v>
      </c>
    </row>
    <row r="150" spans="1:6" ht="12.75">
      <c r="A150" s="15">
        <f t="shared" si="30"/>
        <v>141</v>
      </c>
      <c r="B150" s="17">
        <f t="shared" si="28"/>
        <v>1662.4364411512572</v>
      </c>
      <c r="C150" s="17">
        <f t="shared" si="29"/>
        <v>1132.2759215041406</v>
      </c>
      <c r="D150" s="17">
        <f t="shared" si="31"/>
        <v>530.1605196471166</v>
      </c>
      <c r="E150" s="18">
        <v>0</v>
      </c>
      <c r="F150" s="17">
        <f t="shared" si="32"/>
        <v>216866.8164091479</v>
      </c>
    </row>
    <row r="151" spans="1:6" ht="12.75">
      <c r="A151" s="15">
        <f t="shared" si="30"/>
        <v>142</v>
      </c>
      <c r="B151" s="17">
        <f t="shared" si="28"/>
        <v>1662.4364411512572</v>
      </c>
      <c r="C151" s="17">
        <f t="shared" si="29"/>
        <v>1129.5146687976453</v>
      </c>
      <c r="D151" s="17">
        <f t="shared" si="31"/>
        <v>532.9217723536119</v>
      </c>
      <c r="E151" s="18">
        <v>0</v>
      </c>
      <c r="F151" s="17">
        <f t="shared" si="32"/>
        <v>216333.89463679428</v>
      </c>
    </row>
    <row r="152" spans="1:6" ht="12.75">
      <c r="A152" s="15">
        <f t="shared" si="30"/>
        <v>143</v>
      </c>
      <c r="B152" s="17">
        <f t="shared" si="28"/>
        <v>1662.4364411512572</v>
      </c>
      <c r="C152" s="17">
        <f t="shared" si="29"/>
        <v>1126.7390345666367</v>
      </c>
      <c r="D152" s="17">
        <f t="shared" si="31"/>
        <v>535.6974065846205</v>
      </c>
      <c r="E152" s="18">
        <v>0</v>
      </c>
      <c r="F152" s="17">
        <f t="shared" si="32"/>
        <v>215798.19723020965</v>
      </c>
    </row>
    <row r="153" spans="1:6" ht="12.75">
      <c r="A153" s="15">
        <f t="shared" si="30"/>
        <v>144</v>
      </c>
      <c r="B153" s="17">
        <f t="shared" si="28"/>
        <v>1662.4364411512572</v>
      </c>
      <c r="C153" s="17">
        <f t="shared" si="29"/>
        <v>1123.9489439073418</v>
      </c>
      <c r="D153" s="17">
        <f t="shared" si="31"/>
        <v>538.4874972439154</v>
      </c>
      <c r="E153" s="18">
        <v>0</v>
      </c>
      <c r="F153" s="17">
        <f t="shared" si="32"/>
        <v>215259.70973296574</v>
      </c>
    </row>
    <row r="154" spans="1:6" ht="12.75">
      <c r="A154" s="15">
        <f t="shared" si="30"/>
        <v>145</v>
      </c>
      <c r="B154" s="17">
        <f t="shared" si="28"/>
        <v>1662.4364411512572</v>
      </c>
      <c r="C154" s="17">
        <f t="shared" si="29"/>
        <v>1121.1443215258632</v>
      </c>
      <c r="D154" s="17">
        <f t="shared" si="31"/>
        <v>541.292119625394</v>
      </c>
      <c r="E154" s="18">
        <v>0</v>
      </c>
      <c r="F154" s="17">
        <f t="shared" si="32"/>
        <v>214718.41761334034</v>
      </c>
    </row>
    <row r="155" spans="1:6" ht="12.75">
      <c r="A155" s="15">
        <f aca="true" t="shared" si="33" ref="A155:A170">IF(AND(F154&lt;&gt;"",F154&gt;0),A154+1,REPT(,1))</f>
        <v>146</v>
      </c>
      <c r="B155" s="17">
        <f t="shared" si="28"/>
        <v>1662.4364411512572</v>
      </c>
      <c r="C155" s="17">
        <f t="shared" si="29"/>
        <v>1118.3250917361474</v>
      </c>
      <c r="D155" s="17">
        <f aca="true" t="shared" si="34" ref="D155:D170">IF(AND(F154&lt;&gt;"",F154&gt;0),B155-C155,REPT(,1))</f>
        <v>544.1113494151098</v>
      </c>
      <c r="E155" s="18">
        <v>0</v>
      </c>
      <c r="F155" s="17">
        <f aca="true" t="shared" si="35" ref="F155:F170">IF(AND(F154&lt;&gt;"",F154&gt;0),IF(B155-F154&lt;0,F154-D155-E155,B155-F154),REPT(,1))</f>
        <v>214174.30626392522</v>
      </c>
    </row>
    <row r="156" spans="1:6" ht="12.75">
      <c r="A156" s="15">
        <f t="shared" si="33"/>
        <v>147</v>
      </c>
      <c r="B156" s="17">
        <f t="shared" si="28"/>
        <v>1662.4364411512572</v>
      </c>
      <c r="C156" s="17">
        <f t="shared" si="29"/>
        <v>1115.4911784579438</v>
      </c>
      <c r="D156" s="17">
        <f t="shared" si="34"/>
        <v>546.9452626933135</v>
      </c>
      <c r="E156" s="18">
        <v>0</v>
      </c>
      <c r="F156" s="17">
        <f t="shared" si="35"/>
        <v>213627.3610012319</v>
      </c>
    </row>
    <row r="157" spans="1:6" ht="12.75">
      <c r="A157" s="15">
        <f t="shared" si="33"/>
        <v>148</v>
      </c>
      <c r="B157" s="17">
        <f t="shared" si="28"/>
        <v>1662.4364411512572</v>
      </c>
      <c r="C157" s="17">
        <f t="shared" si="29"/>
        <v>1112.6425052147495</v>
      </c>
      <c r="D157" s="17">
        <f t="shared" si="34"/>
        <v>549.7939359365078</v>
      </c>
      <c r="E157" s="18">
        <v>0</v>
      </c>
      <c r="F157" s="17">
        <f t="shared" si="35"/>
        <v>213077.5670652954</v>
      </c>
    </row>
    <row r="158" spans="1:6" ht="12.75">
      <c r="A158" s="15">
        <f t="shared" si="33"/>
        <v>149</v>
      </c>
      <c r="B158" s="17">
        <f t="shared" si="28"/>
        <v>1662.4364411512572</v>
      </c>
      <c r="C158" s="17">
        <f t="shared" si="29"/>
        <v>1109.7789951317468</v>
      </c>
      <c r="D158" s="17">
        <f t="shared" si="34"/>
        <v>552.6574460195104</v>
      </c>
      <c r="E158" s="18">
        <v>0</v>
      </c>
      <c r="F158" s="17">
        <f t="shared" si="35"/>
        <v>212524.90961927592</v>
      </c>
    </row>
    <row r="159" spans="1:6" ht="12.75">
      <c r="A159" s="15">
        <f t="shared" si="33"/>
        <v>150</v>
      </c>
      <c r="B159" s="17">
        <f t="shared" si="28"/>
        <v>1662.4364411512572</v>
      </c>
      <c r="C159" s="17">
        <f t="shared" si="29"/>
        <v>1106.9005709337287</v>
      </c>
      <c r="D159" s="17">
        <f t="shared" si="34"/>
        <v>555.5358702175286</v>
      </c>
      <c r="E159" s="18">
        <v>0</v>
      </c>
      <c r="F159" s="17">
        <f t="shared" si="35"/>
        <v>211969.3737490584</v>
      </c>
    </row>
    <row r="160" spans="1:6" ht="12.75">
      <c r="A160" s="15">
        <f t="shared" si="33"/>
        <v>151</v>
      </c>
      <c r="B160" s="17">
        <f t="shared" si="28"/>
        <v>1662.4364411512572</v>
      </c>
      <c r="C160" s="17">
        <f t="shared" si="29"/>
        <v>1104.0071549430124</v>
      </c>
      <c r="D160" s="17">
        <f t="shared" si="34"/>
        <v>558.4292862082448</v>
      </c>
      <c r="E160" s="18">
        <v>0</v>
      </c>
      <c r="F160" s="17">
        <f t="shared" si="35"/>
        <v>211410.94446285017</v>
      </c>
    </row>
    <row r="161" spans="1:6" ht="12.75">
      <c r="A161" s="15">
        <f t="shared" si="33"/>
        <v>152</v>
      </c>
      <c r="B161" s="17">
        <f t="shared" si="28"/>
        <v>1662.4364411512572</v>
      </c>
      <c r="C161" s="17">
        <f t="shared" si="29"/>
        <v>1101.0986690773445</v>
      </c>
      <c r="D161" s="17">
        <f t="shared" si="34"/>
        <v>561.3377720739127</v>
      </c>
      <c r="E161" s="18">
        <v>0</v>
      </c>
      <c r="F161" s="17">
        <f t="shared" si="35"/>
        <v>210849.60669077624</v>
      </c>
    </row>
    <row r="162" spans="1:6" ht="12.75">
      <c r="A162" s="15">
        <f t="shared" si="33"/>
        <v>153</v>
      </c>
      <c r="B162" s="17">
        <f t="shared" si="28"/>
        <v>1662.4364411512572</v>
      </c>
      <c r="C162" s="17">
        <f t="shared" si="29"/>
        <v>1098.1750348477929</v>
      </c>
      <c r="D162" s="17">
        <f t="shared" si="34"/>
        <v>564.2614063034644</v>
      </c>
      <c r="E162" s="18">
        <v>0</v>
      </c>
      <c r="F162" s="17">
        <f t="shared" si="35"/>
        <v>210285.34528447277</v>
      </c>
    </row>
    <row r="163" spans="1:6" ht="12.75">
      <c r="A163" s="15">
        <f t="shared" si="33"/>
        <v>154</v>
      </c>
      <c r="B163" s="17">
        <f t="shared" si="28"/>
        <v>1662.4364411512572</v>
      </c>
      <c r="C163" s="17">
        <f t="shared" si="29"/>
        <v>1095.236173356629</v>
      </c>
      <c r="D163" s="17">
        <f t="shared" si="34"/>
        <v>567.2002677946282</v>
      </c>
      <c r="E163" s="18">
        <v>0</v>
      </c>
      <c r="F163" s="17">
        <f t="shared" si="35"/>
        <v>209718.14501667814</v>
      </c>
    </row>
    <row r="164" spans="1:6" ht="12.75">
      <c r="A164" s="15">
        <f t="shared" si="33"/>
        <v>155</v>
      </c>
      <c r="B164" s="17">
        <f t="shared" si="28"/>
        <v>1662.4364411512572</v>
      </c>
      <c r="C164" s="17">
        <f t="shared" si="29"/>
        <v>1092.2820052951986</v>
      </c>
      <c r="D164" s="17">
        <f t="shared" si="34"/>
        <v>570.1544358560586</v>
      </c>
      <c r="E164" s="18">
        <v>0</v>
      </c>
      <c r="F164" s="17">
        <f t="shared" si="35"/>
        <v>209147.99058082208</v>
      </c>
    </row>
    <row r="165" spans="1:6" ht="12.75">
      <c r="A165" s="15">
        <f t="shared" si="33"/>
        <v>156</v>
      </c>
      <c r="B165" s="17">
        <f t="shared" si="28"/>
        <v>1662.4364411512572</v>
      </c>
      <c r="C165" s="17">
        <f t="shared" si="29"/>
        <v>1089.3124509417817</v>
      </c>
      <c r="D165" s="17">
        <f t="shared" si="34"/>
        <v>573.1239902094756</v>
      </c>
      <c r="E165" s="18">
        <v>0</v>
      </c>
      <c r="F165" s="17">
        <f t="shared" si="35"/>
        <v>208574.8665906126</v>
      </c>
    </row>
    <row r="166" spans="1:6" ht="12.75">
      <c r="A166" s="15">
        <f t="shared" si="33"/>
        <v>157</v>
      </c>
      <c r="B166" s="17">
        <f t="shared" si="28"/>
        <v>1662.4364411512572</v>
      </c>
      <c r="C166" s="17">
        <f t="shared" si="29"/>
        <v>1086.3274301594406</v>
      </c>
      <c r="D166" s="17">
        <f t="shared" si="34"/>
        <v>576.1090109918166</v>
      </c>
      <c r="E166" s="18">
        <v>0</v>
      </c>
      <c r="F166" s="17">
        <f t="shared" si="35"/>
        <v>207998.75757962078</v>
      </c>
    </row>
    <row r="167" spans="1:6" ht="12.75">
      <c r="A167" s="15">
        <f t="shared" si="33"/>
        <v>158</v>
      </c>
      <c r="B167" s="17">
        <f t="shared" si="28"/>
        <v>1662.4364411512572</v>
      </c>
      <c r="C167" s="17">
        <f t="shared" si="29"/>
        <v>1083.3268623938582</v>
      </c>
      <c r="D167" s="17">
        <f t="shared" si="34"/>
        <v>579.109578757399</v>
      </c>
      <c r="E167" s="18">
        <v>0</v>
      </c>
      <c r="F167" s="17">
        <f t="shared" si="35"/>
        <v>207419.64800086338</v>
      </c>
    </row>
    <row r="168" spans="1:6" ht="12.75">
      <c r="A168" s="15">
        <f t="shared" si="33"/>
        <v>159</v>
      </c>
      <c r="B168" s="17">
        <f t="shared" si="28"/>
        <v>1662.4364411512572</v>
      </c>
      <c r="C168" s="17">
        <f t="shared" si="29"/>
        <v>1080.3106666711633</v>
      </c>
      <c r="D168" s="17">
        <f t="shared" si="34"/>
        <v>582.1257744800939</v>
      </c>
      <c r="E168" s="18">
        <v>0</v>
      </c>
      <c r="F168" s="17">
        <f t="shared" si="35"/>
        <v>206837.5222263833</v>
      </c>
    </row>
    <row r="169" spans="1:6" ht="12.75">
      <c r="A169" s="15">
        <f t="shared" si="33"/>
        <v>160</v>
      </c>
      <c r="B169" s="17">
        <f t="shared" si="28"/>
        <v>1662.4364411512572</v>
      </c>
      <c r="C169" s="17">
        <f t="shared" si="29"/>
        <v>1077.2787615957463</v>
      </c>
      <c r="D169" s="17">
        <f t="shared" si="34"/>
        <v>585.1576795555109</v>
      </c>
      <c r="E169" s="18">
        <v>0</v>
      </c>
      <c r="F169" s="17">
        <f t="shared" si="35"/>
        <v>206252.3645468278</v>
      </c>
    </row>
    <row r="170" spans="1:6" ht="12.75">
      <c r="A170" s="15">
        <f t="shared" si="33"/>
        <v>161</v>
      </c>
      <c r="B170" s="17">
        <f t="shared" si="28"/>
        <v>1662.4364411512572</v>
      </c>
      <c r="C170" s="17">
        <f t="shared" si="29"/>
        <v>1074.2310653480613</v>
      </c>
      <c r="D170" s="17">
        <f t="shared" si="34"/>
        <v>588.2053758031959</v>
      </c>
      <c r="E170" s="18">
        <v>0</v>
      </c>
      <c r="F170" s="17">
        <f t="shared" si="35"/>
        <v>205664.1591710246</v>
      </c>
    </row>
    <row r="171" spans="1:6" ht="12.75">
      <c r="A171" s="15">
        <f aca="true" t="shared" si="36" ref="A171:A186">IF(AND(F170&lt;&gt;"",F170&gt;0),A170+1,REPT(,1))</f>
        <v>162</v>
      </c>
      <c r="B171" s="17">
        <f t="shared" si="28"/>
        <v>1662.4364411512572</v>
      </c>
      <c r="C171" s="17">
        <f t="shared" si="29"/>
        <v>1071.1674956824197</v>
      </c>
      <c r="D171" s="17">
        <f aca="true" t="shared" si="37" ref="D171:D186">IF(AND(F170&lt;&gt;"",F170&gt;0),B171-C171,REPT(,1))</f>
        <v>591.2689454688375</v>
      </c>
      <c r="E171" s="18">
        <v>0</v>
      </c>
      <c r="F171" s="17">
        <f aca="true" t="shared" si="38" ref="F171:F186">IF(AND(F170&lt;&gt;"",F170&gt;0),IF(B171-F170&lt;0,F170-D171-E171,B171-F170),REPT(,1))</f>
        <v>205072.89022555575</v>
      </c>
    </row>
    <row r="172" spans="1:6" ht="12.75">
      <c r="A172" s="15">
        <f t="shared" si="36"/>
        <v>163</v>
      </c>
      <c r="B172" s="17">
        <f t="shared" si="28"/>
        <v>1662.4364411512572</v>
      </c>
      <c r="C172" s="17">
        <f t="shared" si="29"/>
        <v>1068.0879699247694</v>
      </c>
      <c r="D172" s="17">
        <f t="shared" si="37"/>
        <v>594.3484712264878</v>
      </c>
      <c r="E172" s="18">
        <v>0</v>
      </c>
      <c r="F172" s="17">
        <f t="shared" si="38"/>
        <v>204478.54175432926</v>
      </c>
    </row>
    <row r="173" spans="1:6" ht="12.75">
      <c r="A173" s="15">
        <f t="shared" si="36"/>
        <v>164</v>
      </c>
      <c r="B173" s="17">
        <f t="shared" si="28"/>
        <v>1662.4364411512572</v>
      </c>
      <c r="C173" s="17">
        <f t="shared" si="29"/>
        <v>1064.9924049704648</v>
      </c>
      <c r="D173" s="17">
        <f t="shared" si="37"/>
        <v>597.4440361807924</v>
      </c>
      <c r="E173" s="18">
        <v>0</v>
      </c>
      <c r="F173" s="17">
        <f t="shared" si="38"/>
        <v>203881.09771814846</v>
      </c>
    </row>
    <row r="174" spans="1:6" ht="12.75">
      <c r="A174" s="15">
        <f t="shared" si="36"/>
        <v>165</v>
      </c>
      <c r="B174" s="17">
        <f t="shared" si="28"/>
        <v>1662.4364411512572</v>
      </c>
      <c r="C174" s="17">
        <f t="shared" si="29"/>
        <v>1061.8807172820232</v>
      </c>
      <c r="D174" s="17">
        <f t="shared" si="37"/>
        <v>600.555723869234</v>
      </c>
      <c r="E174" s="18">
        <v>0</v>
      </c>
      <c r="F174" s="17">
        <f t="shared" si="38"/>
        <v>203280.54199427922</v>
      </c>
    </row>
    <row r="175" spans="1:6" ht="12.75">
      <c r="A175" s="15">
        <f t="shared" si="36"/>
        <v>166</v>
      </c>
      <c r="B175" s="17">
        <f t="shared" si="28"/>
        <v>1662.4364411512572</v>
      </c>
      <c r="C175" s="17">
        <f t="shared" si="29"/>
        <v>1058.752822886871</v>
      </c>
      <c r="D175" s="17">
        <f t="shared" si="37"/>
        <v>603.6836182643863</v>
      </c>
      <c r="E175" s="18">
        <v>0</v>
      </c>
      <c r="F175" s="17">
        <f t="shared" si="38"/>
        <v>202676.85837601483</v>
      </c>
    </row>
    <row r="176" spans="1:6" ht="12.75">
      <c r="A176" s="15">
        <f t="shared" si="36"/>
        <v>167</v>
      </c>
      <c r="B176" s="17">
        <f t="shared" si="28"/>
        <v>1662.4364411512572</v>
      </c>
      <c r="C176" s="17">
        <f t="shared" si="29"/>
        <v>1055.6086373750773</v>
      </c>
      <c r="D176" s="17">
        <f t="shared" si="37"/>
        <v>606.82780377618</v>
      </c>
      <c r="E176" s="18">
        <v>0</v>
      </c>
      <c r="F176" s="17">
        <f t="shared" si="38"/>
        <v>202070.03057223864</v>
      </c>
    </row>
    <row r="177" spans="1:6" ht="12.75">
      <c r="A177" s="15">
        <f t="shared" si="36"/>
        <v>168</v>
      </c>
      <c r="B177" s="17">
        <f t="shared" si="28"/>
        <v>1662.4364411512572</v>
      </c>
      <c r="C177" s="17">
        <f t="shared" si="29"/>
        <v>1052.4480758970763</v>
      </c>
      <c r="D177" s="17">
        <f t="shared" si="37"/>
        <v>609.988365254181</v>
      </c>
      <c r="E177" s="18">
        <v>0</v>
      </c>
      <c r="F177" s="17">
        <f t="shared" si="38"/>
        <v>201460.04220698445</v>
      </c>
    </row>
    <row r="178" spans="1:6" ht="12.75">
      <c r="A178" s="15">
        <f t="shared" si="36"/>
        <v>169</v>
      </c>
      <c r="B178" s="17">
        <f t="shared" si="28"/>
        <v>1662.4364411512572</v>
      </c>
      <c r="C178" s="17">
        <f t="shared" si="29"/>
        <v>1049.2710531613773</v>
      </c>
      <c r="D178" s="17">
        <f t="shared" si="37"/>
        <v>613.16538798988</v>
      </c>
      <c r="E178" s="18">
        <v>0</v>
      </c>
      <c r="F178" s="17">
        <f t="shared" si="38"/>
        <v>200846.87681899458</v>
      </c>
    </row>
    <row r="179" spans="1:6" ht="12.75">
      <c r="A179" s="15">
        <f t="shared" si="36"/>
        <v>170</v>
      </c>
      <c r="B179" s="17">
        <f t="shared" si="28"/>
        <v>1662.4364411512572</v>
      </c>
      <c r="C179" s="17">
        <f t="shared" si="29"/>
        <v>1046.0774834322633</v>
      </c>
      <c r="D179" s="17">
        <f t="shared" si="37"/>
        <v>616.3589577189939</v>
      </c>
      <c r="E179" s="18">
        <v>0</v>
      </c>
      <c r="F179" s="17">
        <f t="shared" si="38"/>
        <v>200230.51786127558</v>
      </c>
    </row>
    <row r="180" spans="1:6" ht="12.75">
      <c r="A180" s="15">
        <f t="shared" si="36"/>
        <v>171</v>
      </c>
      <c r="B180" s="17">
        <f t="shared" si="28"/>
        <v>1662.4364411512572</v>
      </c>
      <c r="C180" s="17">
        <f t="shared" si="29"/>
        <v>1042.8672805274769</v>
      </c>
      <c r="D180" s="17">
        <f t="shared" si="37"/>
        <v>619.5691606237804</v>
      </c>
      <c r="E180" s="18">
        <v>0</v>
      </c>
      <c r="F180" s="17">
        <f t="shared" si="38"/>
        <v>199610.94870065182</v>
      </c>
    </row>
    <row r="181" spans="1:6" ht="12.75">
      <c r="A181" s="15">
        <f t="shared" si="36"/>
        <v>172</v>
      </c>
      <c r="B181" s="17">
        <f t="shared" si="28"/>
        <v>1662.4364411512572</v>
      </c>
      <c r="C181" s="17">
        <f t="shared" si="29"/>
        <v>1039.6403578158947</v>
      </c>
      <c r="D181" s="17">
        <f t="shared" si="37"/>
        <v>622.7960833353625</v>
      </c>
      <c r="E181" s="18">
        <v>0</v>
      </c>
      <c r="F181" s="17">
        <f t="shared" si="38"/>
        <v>198988.15261731646</v>
      </c>
    </row>
    <row r="182" spans="1:6" ht="12.75">
      <c r="A182" s="15">
        <f t="shared" si="36"/>
        <v>173</v>
      </c>
      <c r="B182" s="17">
        <f t="shared" si="28"/>
        <v>1662.4364411512572</v>
      </c>
      <c r="C182" s="17">
        <f t="shared" si="29"/>
        <v>1036.3966282151898</v>
      </c>
      <c r="D182" s="17">
        <f t="shared" si="37"/>
        <v>626.0398129360674</v>
      </c>
      <c r="E182" s="18">
        <v>0</v>
      </c>
      <c r="F182" s="17">
        <f t="shared" si="38"/>
        <v>198362.1128043804</v>
      </c>
    </row>
    <row r="183" spans="1:6" ht="12.75">
      <c r="A183" s="15">
        <f t="shared" si="36"/>
        <v>174</v>
      </c>
      <c r="B183" s="17">
        <f t="shared" si="28"/>
        <v>1662.4364411512572</v>
      </c>
      <c r="C183" s="17">
        <f t="shared" si="29"/>
        <v>1033.1360041894811</v>
      </c>
      <c r="D183" s="17">
        <f t="shared" si="37"/>
        <v>629.3004369617761</v>
      </c>
      <c r="E183" s="18">
        <v>0</v>
      </c>
      <c r="F183" s="17">
        <f t="shared" si="38"/>
        <v>197732.8123674186</v>
      </c>
    </row>
    <row r="184" spans="1:6" ht="12.75">
      <c r="A184" s="15">
        <f t="shared" si="36"/>
        <v>175</v>
      </c>
      <c r="B184" s="17">
        <f t="shared" si="28"/>
        <v>1662.4364411512572</v>
      </c>
      <c r="C184" s="17">
        <f t="shared" si="29"/>
        <v>1029.8583977469718</v>
      </c>
      <c r="D184" s="17">
        <f t="shared" si="37"/>
        <v>632.5780434042854</v>
      </c>
      <c r="E184" s="18">
        <v>0</v>
      </c>
      <c r="F184" s="17">
        <f t="shared" si="38"/>
        <v>197100.2343240143</v>
      </c>
    </row>
    <row r="185" spans="1:6" ht="12.75">
      <c r="A185" s="15">
        <f t="shared" si="36"/>
        <v>176</v>
      </c>
      <c r="B185" s="17">
        <f t="shared" si="28"/>
        <v>1662.4364411512572</v>
      </c>
      <c r="C185" s="17">
        <f t="shared" si="29"/>
        <v>1026.5637204375744</v>
      </c>
      <c r="D185" s="17">
        <f t="shared" si="37"/>
        <v>635.8727207136828</v>
      </c>
      <c r="E185" s="18">
        <v>0</v>
      </c>
      <c r="F185" s="17">
        <f t="shared" si="38"/>
        <v>196464.36160330064</v>
      </c>
    </row>
    <row r="186" spans="1:6" ht="12.75">
      <c r="A186" s="15">
        <f t="shared" si="36"/>
        <v>177</v>
      </c>
      <c r="B186" s="17">
        <f t="shared" si="28"/>
        <v>1662.4364411512572</v>
      </c>
      <c r="C186" s="17">
        <f t="shared" si="29"/>
        <v>1023.2518833505242</v>
      </c>
      <c r="D186" s="17">
        <f t="shared" si="37"/>
        <v>639.184557800733</v>
      </c>
      <c r="E186" s="18">
        <v>0</v>
      </c>
      <c r="F186" s="17">
        <f t="shared" si="38"/>
        <v>195825.1770454999</v>
      </c>
    </row>
    <row r="187" spans="1:6" ht="12.75">
      <c r="A187" s="15">
        <f aca="true" t="shared" si="39" ref="A187:A202">IF(AND(F186&lt;&gt;"",F186&gt;0),A186+1,REPT(,1))</f>
        <v>178</v>
      </c>
      <c r="B187" s="17">
        <f t="shared" si="28"/>
        <v>1662.4364411512572</v>
      </c>
      <c r="C187" s="17">
        <f t="shared" si="29"/>
        <v>1019.9227971119786</v>
      </c>
      <c r="D187" s="17">
        <f aca="true" t="shared" si="40" ref="D187:D202">IF(AND(F186&lt;&gt;"",F186&gt;0),B187-C187,REPT(,1))</f>
        <v>642.5136440392786</v>
      </c>
      <c r="E187" s="18">
        <v>0</v>
      </c>
      <c r="F187" s="17">
        <f aca="true" t="shared" si="41" ref="F187:F202">IF(AND(F186&lt;&gt;"",F186&gt;0),IF(B187-F186&lt;0,F186-D187-E187,B187-F186),REPT(,1))</f>
        <v>195182.66340146062</v>
      </c>
    </row>
    <row r="188" spans="1:6" ht="12.75">
      <c r="A188" s="15">
        <f t="shared" si="39"/>
        <v>179</v>
      </c>
      <c r="B188" s="17">
        <f t="shared" si="28"/>
        <v>1662.4364411512572</v>
      </c>
      <c r="C188" s="17">
        <f t="shared" si="29"/>
        <v>1016.5763718826074</v>
      </c>
      <c r="D188" s="17">
        <f t="shared" si="40"/>
        <v>645.8600692686498</v>
      </c>
      <c r="E188" s="18">
        <v>0</v>
      </c>
      <c r="F188" s="17">
        <f t="shared" si="41"/>
        <v>194536.80333219198</v>
      </c>
    </row>
    <row r="189" spans="1:6" ht="12.75">
      <c r="A189" s="15">
        <f t="shared" si="39"/>
        <v>180</v>
      </c>
      <c r="B189" s="17">
        <f t="shared" si="28"/>
        <v>1662.4364411512572</v>
      </c>
      <c r="C189" s="17">
        <f t="shared" si="29"/>
        <v>1013.2125173551665</v>
      </c>
      <c r="D189" s="17">
        <f t="shared" si="40"/>
        <v>649.2239237960907</v>
      </c>
      <c r="E189" s="18">
        <v>0</v>
      </c>
      <c r="F189" s="17">
        <f t="shared" si="41"/>
        <v>193887.5794083959</v>
      </c>
    </row>
    <row r="190" spans="1:6" ht="12.75">
      <c r="A190" s="15">
        <f t="shared" si="39"/>
        <v>181</v>
      </c>
      <c r="B190" s="17">
        <f t="shared" si="28"/>
        <v>1662.4364411512572</v>
      </c>
      <c r="C190" s="17">
        <f t="shared" si="29"/>
        <v>1009.8311427520619</v>
      </c>
      <c r="D190" s="17">
        <f t="shared" si="40"/>
        <v>652.6052983991954</v>
      </c>
      <c r="E190" s="18">
        <v>0</v>
      </c>
      <c r="F190" s="17">
        <f t="shared" si="41"/>
        <v>193234.9741099967</v>
      </c>
    </row>
    <row r="191" spans="1:6" ht="12.75">
      <c r="A191" s="15">
        <f t="shared" si="39"/>
        <v>182</v>
      </c>
      <c r="B191" s="17">
        <f t="shared" si="28"/>
        <v>1662.4364411512572</v>
      </c>
      <c r="C191" s="17">
        <f t="shared" si="29"/>
        <v>1006.4321568228994</v>
      </c>
      <c r="D191" s="17">
        <f t="shared" si="40"/>
        <v>656.0042843283578</v>
      </c>
      <c r="E191" s="18">
        <v>0</v>
      </c>
      <c r="F191" s="17">
        <f t="shared" si="41"/>
        <v>192578.96982566835</v>
      </c>
    </row>
    <row r="192" spans="1:6" ht="12.75">
      <c r="A192" s="15">
        <f t="shared" si="39"/>
        <v>183</v>
      </c>
      <c r="B192" s="17">
        <f t="shared" si="28"/>
        <v>1662.4364411512572</v>
      </c>
      <c r="C192" s="17">
        <f t="shared" si="29"/>
        <v>1003.0154678420226</v>
      </c>
      <c r="D192" s="17">
        <f t="shared" si="40"/>
        <v>659.4209733092346</v>
      </c>
      <c r="E192" s="18">
        <v>0</v>
      </c>
      <c r="F192" s="17">
        <f t="shared" si="41"/>
        <v>191919.54885235912</v>
      </c>
    </row>
    <row r="193" spans="1:6" ht="12.75">
      <c r="A193" s="15">
        <f t="shared" si="39"/>
        <v>184</v>
      </c>
      <c r="B193" s="17">
        <f t="shared" si="28"/>
        <v>1662.4364411512572</v>
      </c>
      <c r="C193" s="17">
        <f t="shared" si="29"/>
        <v>999.5809836060371</v>
      </c>
      <c r="D193" s="17">
        <f t="shared" si="40"/>
        <v>662.8554575452201</v>
      </c>
      <c r="E193" s="18">
        <v>0</v>
      </c>
      <c r="F193" s="17">
        <f t="shared" si="41"/>
        <v>191256.6933948139</v>
      </c>
    </row>
    <row r="194" spans="1:6" ht="12.75">
      <c r="A194" s="15">
        <f t="shared" si="39"/>
        <v>185</v>
      </c>
      <c r="B194" s="17">
        <f t="shared" si="28"/>
        <v>1662.4364411512572</v>
      </c>
      <c r="C194" s="17">
        <f t="shared" si="29"/>
        <v>996.1286114313223</v>
      </c>
      <c r="D194" s="17">
        <f t="shared" si="40"/>
        <v>666.307829719935</v>
      </c>
      <c r="E194" s="18">
        <v>0</v>
      </c>
      <c r="F194" s="17">
        <f t="shared" si="41"/>
        <v>190590.38556509395</v>
      </c>
    </row>
    <row r="195" spans="1:6" ht="12.75">
      <c r="A195" s="15">
        <f t="shared" si="39"/>
        <v>186</v>
      </c>
      <c r="B195" s="17">
        <f t="shared" si="28"/>
        <v>1662.4364411512572</v>
      </c>
      <c r="C195" s="17">
        <f t="shared" si="29"/>
        <v>992.658258151531</v>
      </c>
      <c r="D195" s="17">
        <f t="shared" si="40"/>
        <v>669.7781829997263</v>
      </c>
      <c r="E195" s="18">
        <v>0</v>
      </c>
      <c r="F195" s="17">
        <f t="shared" si="41"/>
        <v>189920.60738209423</v>
      </c>
    </row>
    <row r="196" spans="1:6" ht="12.75">
      <c r="A196" s="15">
        <f t="shared" si="39"/>
        <v>187</v>
      </c>
      <c r="B196" s="17">
        <f t="shared" si="28"/>
        <v>1662.4364411512572</v>
      </c>
      <c r="C196" s="17">
        <f t="shared" si="29"/>
        <v>989.1698301150741</v>
      </c>
      <c r="D196" s="17">
        <f t="shared" si="40"/>
        <v>673.2666110361831</v>
      </c>
      <c r="E196" s="18">
        <v>0</v>
      </c>
      <c r="F196" s="17">
        <f t="shared" si="41"/>
        <v>189247.34077105805</v>
      </c>
    </row>
    <row r="197" spans="1:6" ht="12.75">
      <c r="A197" s="15">
        <f t="shared" si="39"/>
        <v>188</v>
      </c>
      <c r="B197" s="17">
        <f t="shared" si="28"/>
        <v>1662.4364411512572</v>
      </c>
      <c r="C197" s="17">
        <f t="shared" si="29"/>
        <v>985.663233182594</v>
      </c>
      <c r="D197" s="17">
        <f t="shared" si="40"/>
        <v>676.7732079686632</v>
      </c>
      <c r="E197" s="18">
        <v>0</v>
      </c>
      <c r="F197" s="17">
        <f t="shared" si="41"/>
        <v>188570.5675630894</v>
      </c>
    </row>
    <row r="198" spans="1:6" ht="12.75">
      <c r="A198" s="15">
        <f t="shared" si="39"/>
        <v>189</v>
      </c>
      <c r="B198" s="17">
        <f t="shared" si="28"/>
        <v>1662.4364411512572</v>
      </c>
      <c r="C198" s="17">
        <f t="shared" si="29"/>
        <v>982.1383727244239</v>
      </c>
      <c r="D198" s="17">
        <f t="shared" si="40"/>
        <v>680.2980684268333</v>
      </c>
      <c r="E198" s="18">
        <v>0</v>
      </c>
      <c r="F198" s="17">
        <f t="shared" si="41"/>
        <v>187890.26949466256</v>
      </c>
    </row>
    <row r="199" spans="1:6" ht="12.75">
      <c r="A199" s="15">
        <f t="shared" si="39"/>
        <v>190</v>
      </c>
      <c r="B199" s="17">
        <f t="shared" si="28"/>
        <v>1662.4364411512572</v>
      </c>
      <c r="C199" s="17">
        <f t="shared" si="29"/>
        <v>978.5951536180341</v>
      </c>
      <c r="D199" s="17">
        <f t="shared" si="40"/>
        <v>683.8412875332231</v>
      </c>
      <c r="E199" s="18">
        <v>0</v>
      </c>
      <c r="F199" s="17">
        <f t="shared" si="41"/>
        <v>187206.42820712933</v>
      </c>
    </row>
    <row r="200" spans="1:6" ht="12.75">
      <c r="A200" s="15">
        <f t="shared" si="39"/>
        <v>191</v>
      </c>
      <c r="B200" s="17">
        <f t="shared" si="28"/>
        <v>1662.4364411512572</v>
      </c>
      <c r="C200" s="17">
        <f t="shared" si="29"/>
        <v>975.0334802454652</v>
      </c>
      <c r="D200" s="17">
        <f t="shared" si="40"/>
        <v>687.402960905792</v>
      </c>
      <c r="E200" s="18">
        <v>0</v>
      </c>
      <c r="F200" s="17">
        <f t="shared" si="41"/>
        <v>186519.02524622352</v>
      </c>
    </row>
    <row r="201" spans="1:6" ht="12.75">
      <c r="A201" s="15">
        <f t="shared" si="39"/>
        <v>192</v>
      </c>
      <c r="B201" s="17">
        <f t="shared" si="28"/>
        <v>1662.4364411512572</v>
      </c>
      <c r="C201" s="17">
        <f t="shared" si="29"/>
        <v>971.4532564907474</v>
      </c>
      <c r="D201" s="17">
        <f t="shared" si="40"/>
        <v>690.9831846605098</v>
      </c>
      <c r="E201" s="18">
        <v>0</v>
      </c>
      <c r="F201" s="17">
        <f t="shared" si="41"/>
        <v>185828.042061563</v>
      </c>
    </row>
    <row r="202" spans="1:6" ht="12.75">
      <c r="A202" s="15">
        <f t="shared" si="39"/>
        <v>193</v>
      </c>
      <c r="B202" s="17">
        <f aca="true" t="shared" si="42" ref="B202:B265">IF(AND(F201&lt;&gt;"",F201&gt;0),IF(PMT($B$5/12,$B$4,-$B$3)&lt;=F201,PMT($B$5/12,$B$4,-$B$3),F201),REPT(,1))</f>
        <v>1662.4364411512572</v>
      </c>
      <c r="C202" s="17">
        <f aca="true" t="shared" si="43" ref="C202:C265">IF(AND(F201&lt;&gt;"",F201&gt;0),$B$5/12*F201,REPT(,1))</f>
        <v>967.8543857373072</v>
      </c>
      <c r="D202" s="17">
        <f t="shared" si="40"/>
        <v>694.58205541395</v>
      </c>
      <c r="E202" s="18">
        <v>0</v>
      </c>
      <c r="F202" s="17">
        <f t="shared" si="41"/>
        <v>185133.46000614905</v>
      </c>
    </row>
    <row r="203" spans="1:6" ht="12.75">
      <c r="A203" s="15">
        <f aca="true" t="shared" si="44" ref="A203:A218">IF(AND(F202&lt;&gt;"",F202&gt;0),A202+1,REPT(,1))</f>
        <v>194</v>
      </c>
      <c r="B203" s="17">
        <f t="shared" si="42"/>
        <v>1662.4364411512572</v>
      </c>
      <c r="C203" s="17">
        <f t="shared" si="43"/>
        <v>964.2367708653596</v>
      </c>
      <c r="D203" s="17">
        <f aca="true" t="shared" si="45" ref="D203:D218">IF(AND(F202&lt;&gt;"",F202&gt;0),B203-C203,REPT(,1))</f>
        <v>698.1996702858976</v>
      </c>
      <c r="E203" s="18">
        <v>0</v>
      </c>
      <c r="F203" s="17">
        <f aca="true" t="shared" si="46" ref="F203:F218">IF(AND(F202&lt;&gt;"",F202&gt;0),IF(B203-F202&lt;0,F202-D203-E203,B203-F202),REPT(,1))</f>
        <v>184435.26033586316</v>
      </c>
    </row>
    <row r="204" spans="1:6" ht="12.75">
      <c r="A204" s="15">
        <f t="shared" si="44"/>
        <v>195</v>
      </c>
      <c r="B204" s="17">
        <f t="shared" si="42"/>
        <v>1662.4364411512572</v>
      </c>
      <c r="C204" s="17">
        <f t="shared" si="43"/>
        <v>960.6003142492873</v>
      </c>
      <c r="D204" s="17">
        <f t="shared" si="45"/>
        <v>701.8361269019699</v>
      </c>
      <c r="E204" s="18">
        <v>0</v>
      </c>
      <c r="F204" s="17">
        <f t="shared" si="46"/>
        <v>183733.4242089612</v>
      </c>
    </row>
    <row r="205" spans="1:6" ht="12.75">
      <c r="A205" s="15">
        <f t="shared" si="44"/>
        <v>196</v>
      </c>
      <c r="B205" s="17">
        <f t="shared" si="42"/>
        <v>1662.4364411512572</v>
      </c>
      <c r="C205" s="17">
        <f t="shared" si="43"/>
        <v>956.9449177550061</v>
      </c>
      <c r="D205" s="17">
        <f t="shared" si="45"/>
        <v>705.4915233962511</v>
      </c>
      <c r="E205" s="18">
        <v>0</v>
      </c>
      <c r="F205" s="17">
        <f t="shared" si="46"/>
        <v>183027.93268556494</v>
      </c>
    </row>
    <row r="206" spans="1:6" ht="12.75">
      <c r="A206" s="15">
        <f t="shared" si="44"/>
        <v>197</v>
      </c>
      <c r="B206" s="17">
        <f t="shared" si="42"/>
        <v>1662.4364411512572</v>
      </c>
      <c r="C206" s="17">
        <f t="shared" si="43"/>
        <v>953.2704827373174</v>
      </c>
      <c r="D206" s="17">
        <f t="shared" si="45"/>
        <v>709.1659584139398</v>
      </c>
      <c r="E206" s="18">
        <v>0</v>
      </c>
      <c r="F206" s="17">
        <f t="shared" si="46"/>
        <v>182318.766727151</v>
      </c>
    </row>
    <row r="207" spans="1:6" ht="12.75">
      <c r="A207" s="15">
        <f t="shared" si="44"/>
        <v>198</v>
      </c>
      <c r="B207" s="17">
        <f t="shared" si="42"/>
        <v>1662.4364411512572</v>
      </c>
      <c r="C207" s="17">
        <f t="shared" si="43"/>
        <v>949.5769100372447</v>
      </c>
      <c r="D207" s="17">
        <f t="shared" si="45"/>
        <v>712.8595311140125</v>
      </c>
      <c r="E207" s="18">
        <v>0</v>
      </c>
      <c r="F207" s="17">
        <f t="shared" si="46"/>
        <v>181605.90719603698</v>
      </c>
    </row>
    <row r="208" spans="1:6" ht="12.75">
      <c r="A208" s="15">
        <f t="shared" si="44"/>
        <v>199</v>
      </c>
      <c r="B208" s="17">
        <f t="shared" si="42"/>
        <v>1662.4364411512572</v>
      </c>
      <c r="C208" s="17">
        <f t="shared" si="43"/>
        <v>945.8640999793593</v>
      </c>
      <c r="D208" s="17">
        <f t="shared" si="45"/>
        <v>716.572341171898</v>
      </c>
      <c r="E208" s="18">
        <v>0</v>
      </c>
      <c r="F208" s="17">
        <f t="shared" si="46"/>
        <v>180889.33485486507</v>
      </c>
    </row>
    <row r="209" spans="1:6" ht="12.75">
      <c r="A209" s="15">
        <f t="shared" si="44"/>
        <v>200</v>
      </c>
      <c r="B209" s="17">
        <f t="shared" si="42"/>
        <v>1662.4364411512572</v>
      </c>
      <c r="C209" s="17">
        <f t="shared" si="43"/>
        <v>942.1319523690888</v>
      </c>
      <c r="D209" s="17">
        <f t="shared" si="45"/>
        <v>720.3044887821684</v>
      </c>
      <c r="E209" s="18">
        <v>0</v>
      </c>
      <c r="F209" s="17">
        <f t="shared" si="46"/>
        <v>180169.0303660829</v>
      </c>
    </row>
    <row r="210" spans="1:6" ht="12.75">
      <c r="A210" s="15">
        <f t="shared" si="44"/>
        <v>201</v>
      </c>
      <c r="B210" s="17">
        <f t="shared" si="42"/>
        <v>1662.4364411512572</v>
      </c>
      <c r="C210" s="17">
        <f t="shared" si="43"/>
        <v>938.3803664900151</v>
      </c>
      <c r="D210" s="17">
        <f t="shared" si="45"/>
        <v>724.0560746612421</v>
      </c>
      <c r="E210" s="18">
        <v>0</v>
      </c>
      <c r="F210" s="17">
        <f t="shared" si="46"/>
        <v>179444.97429142168</v>
      </c>
    </row>
    <row r="211" spans="1:6" ht="12.75">
      <c r="A211" s="15">
        <f t="shared" si="44"/>
        <v>202</v>
      </c>
      <c r="B211" s="17">
        <f t="shared" si="42"/>
        <v>1662.4364411512572</v>
      </c>
      <c r="C211" s="17">
        <f t="shared" si="43"/>
        <v>934.6092411011546</v>
      </c>
      <c r="D211" s="17">
        <f t="shared" si="45"/>
        <v>727.8272000501026</v>
      </c>
      <c r="E211" s="18">
        <v>0</v>
      </c>
      <c r="F211" s="17">
        <f t="shared" si="46"/>
        <v>178717.14709137156</v>
      </c>
    </row>
    <row r="212" spans="1:6" ht="12.75">
      <c r="A212" s="15">
        <f t="shared" si="44"/>
        <v>203</v>
      </c>
      <c r="B212" s="17">
        <f t="shared" si="42"/>
        <v>1662.4364411512572</v>
      </c>
      <c r="C212" s="17">
        <f t="shared" si="43"/>
        <v>930.8184744342268</v>
      </c>
      <c r="D212" s="17">
        <f t="shared" si="45"/>
        <v>731.6179667170304</v>
      </c>
      <c r="E212" s="18">
        <v>0</v>
      </c>
      <c r="F212" s="17">
        <f t="shared" si="46"/>
        <v>177985.52912465454</v>
      </c>
    </row>
    <row r="213" spans="1:6" ht="12.75">
      <c r="A213" s="15">
        <f t="shared" si="44"/>
        <v>204</v>
      </c>
      <c r="B213" s="17">
        <f t="shared" si="42"/>
        <v>1662.4364411512572</v>
      </c>
      <c r="C213" s="17">
        <f t="shared" si="43"/>
        <v>927.007964190909</v>
      </c>
      <c r="D213" s="17">
        <f t="shared" si="45"/>
        <v>735.4284769603482</v>
      </c>
      <c r="E213" s="18">
        <v>0</v>
      </c>
      <c r="F213" s="17">
        <f t="shared" si="46"/>
        <v>177250.1006476942</v>
      </c>
    </row>
    <row r="214" spans="1:6" ht="12.75">
      <c r="A214" s="15">
        <f t="shared" si="44"/>
        <v>205</v>
      </c>
      <c r="B214" s="17">
        <f t="shared" si="42"/>
        <v>1662.4364411512572</v>
      </c>
      <c r="C214" s="17">
        <f t="shared" si="43"/>
        <v>923.177607540074</v>
      </c>
      <c r="D214" s="17">
        <f t="shared" si="45"/>
        <v>739.2588336111833</v>
      </c>
      <c r="E214" s="18">
        <v>0</v>
      </c>
      <c r="F214" s="17">
        <f t="shared" si="46"/>
        <v>176510.84181408302</v>
      </c>
    </row>
    <row r="215" spans="1:6" ht="12.75">
      <c r="A215" s="15">
        <f t="shared" si="44"/>
        <v>206</v>
      </c>
      <c r="B215" s="17">
        <f t="shared" si="42"/>
        <v>1662.4364411512572</v>
      </c>
      <c r="C215" s="17">
        <f t="shared" si="43"/>
        <v>919.3273011150156</v>
      </c>
      <c r="D215" s="17">
        <f t="shared" si="45"/>
        <v>743.1091400362416</v>
      </c>
      <c r="E215" s="18">
        <v>0</v>
      </c>
      <c r="F215" s="17">
        <f t="shared" si="46"/>
        <v>175767.73267404677</v>
      </c>
    </row>
    <row r="216" spans="1:6" ht="12.75">
      <c r="A216" s="15">
        <f t="shared" si="44"/>
        <v>207</v>
      </c>
      <c r="B216" s="17">
        <f t="shared" si="42"/>
        <v>1662.4364411512572</v>
      </c>
      <c r="C216" s="17">
        <f t="shared" si="43"/>
        <v>915.4569410106602</v>
      </c>
      <c r="D216" s="17">
        <f t="shared" si="45"/>
        <v>746.979500140597</v>
      </c>
      <c r="E216" s="18">
        <v>0</v>
      </c>
      <c r="F216" s="17">
        <f t="shared" si="46"/>
        <v>175020.75317390618</v>
      </c>
    </row>
    <row r="217" spans="1:6" ht="12.75">
      <c r="A217" s="15">
        <f t="shared" si="44"/>
        <v>208</v>
      </c>
      <c r="B217" s="17">
        <f t="shared" si="42"/>
        <v>1662.4364411512572</v>
      </c>
      <c r="C217" s="17">
        <f t="shared" si="43"/>
        <v>911.5664227807613</v>
      </c>
      <c r="D217" s="17">
        <f t="shared" si="45"/>
        <v>750.8700183704959</v>
      </c>
      <c r="E217" s="18">
        <v>0</v>
      </c>
      <c r="F217" s="17">
        <f t="shared" si="46"/>
        <v>174269.88315553567</v>
      </c>
    </row>
    <row r="218" spans="1:6" ht="12.75">
      <c r="A218" s="15">
        <f t="shared" si="44"/>
        <v>209</v>
      </c>
      <c r="B218" s="17">
        <f t="shared" si="42"/>
        <v>1662.4364411512572</v>
      </c>
      <c r="C218" s="17">
        <f t="shared" si="43"/>
        <v>907.6556414350816</v>
      </c>
      <c r="D218" s="17">
        <f t="shared" si="45"/>
        <v>754.7807997161756</v>
      </c>
      <c r="E218" s="18">
        <v>0</v>
      </c>
      <c r="F218" s="17">
        <f t="shared" si="46"/>
        <v>173515.1023558195</v>
      </c>
    </row>
    <row r="219" spans="1:6" ht="12.75">
      <c r="A219" s="15">
        <f aca="true" t="shared" si="47" ref="A219:A234">IF(AND(F218&lt;&gt;"",F218&gt;0),A218+1,REPT(,1))</f>
        <v>210</v>
      </c>
      <c r="B219" s="17">
        <f t="shared" si="42"/>
        <v>1662.4364411512572</v>
      </c>
      <c r="C219" s="17">
        <f t="shared" si="43"/>
        <v>903.7244914365598</v>
      </c>
      <c r="D219" s="17">
        <f aca="true" t="shared" si="48" ref="D219:D234">IF(AND(F218&lt;&gt;"",F218&gt;0),B219-C219,REPT(,1))</f>
        <v>758.7119497146974</v>
      </c>
      <c r="E219" s="18">
        <v>0</v>
      </c>
      <c r="F219" s="17">
        <f aca="true" t="shared" si="49" ref="F219:F234">IF(AND(F218&lt;&gt;"",F218&gt;0),IF(B219-F218&lt;0,F218-D219-E219,B219-F218),REPT(,1))</f>
        <v>172756.3904061048</v>
      </c>
    </row>
    <row r="220" spans="1:6" ht="12.75">
      <c r="A220" s="15">
        <f t="shared" si="47"/>
        <v>211</v>
      </c>
      <c r="B220" s="17">
        <f t="shared" si="42"/>
        <v>1662.4364411512572</v>
      </c>
      <c r="C220" s="17">
        <f t="shared" si="43"/>
        <v>899.7728666984624</v>
      </c>
      <c r="D220" s="17">
        <f t="shared" si="48"/>
        <v>762.6635744527948</v>
      </c>
      <c r="E220" s="18">
        <v>0</v>
      </c>
      <c r="F220" s="17">
        <f t="shared" si="49"/>
        <v>171993.726831652</v>
      </c>
    </row>
    <row r="221" spans="1:6" ht="12.75">
      <c r="A221" s="15">
        <f t="shared" si="47"/>
        <v>212</v>
      </c>
      <c r="B221" s="17">
        <f t="shared" si="42"/>
        <v>1662.4364411512572</v>
      </c>
      <c r="C221" s="17">
        <f t="shared" si="43"/>
        <v>895.8006605815208</v>
      </c>
      <c r="D221" s="17">
        <f t="shared" si="48"/>
        <v>766.6357805697364</v>
      </c>
      <c r="E221" s="18">
        <v>0</v>
      </c>
      <c r="F221" s="17">
        <f t="shared" si="49"/>
        <v>171227.09105108224</v>
      </c>
    </row>
    <row r="222" spans="1:6" ht="12.75">
      <c r="A222" s="15">
        <f t="shared" si="47"/>
        <v>213</v>
      </c>
      <c r="B222" s="17">
        <f t="shared" si="42"/>
        <v>1662.4364411512572</v>
      </c>
      <c r="C222" s="17">
        <f t="shared" si="43"/>
        <v>891.8077658910534</v>
      </c>
      <c r="D222" s="17">
        <f t="shared" si="48"/>
        <v>770.6286752602039</v>
      </c>
      <c r="E222" s="18">
        <v>0</v>
      </c>
      <c r="F222" s="17">
        <f t="shared" si="49"/>
        <v>170456.46237582204</v>
      </c>
    </row>
    <row r="223" spans="1:6" ht="12.75">
      <c r="A223" s="15">
        <f t="shared" si="47"/>
        <v>214</v>
      </c>
      <c r="B223" s="17">
        <f t="shared" si="42"/>
        <v>1662.4364411512572</v>
      </c>
      <c r="C223" s="17">
        <f t="shared" si="43"/>
        <v>887.7940748740731</v>
      </c>
      <c r="D223" s="17">
        <f t="shared" si="48"/>
        <v>774.6423662771841</v>
      </c>
      <c r="E223" s="18">
        <v>0</v>
      </c>
      <c r="F223" s="17">
        <f t="shared" si="49"/>
        <v>169681.82000954487</v>
      </c>
    </row>
    <row r="224" spans="1:6" ht="12.75">
      <c r="A224" s="15">
        <f t="shared" si="47"/>
        <v>215</v>
      </c>
      <c r="B224" s="17">
        <f t="shared" si="42"/>
        <v>1662.4364411512572</v>
      </c>
      <c r="C224" s="17">
        <f t="shared" si="43"/>
        <v>883.7594792163795</v>
      </c>
      <c r="D224" s="17">
        <f t="shared" si="48"/>
        <v>778.6769619348777</v>
      </c>
      <c r="E224" s="18">
        <v>0</v>
      </c>
      <c r="F224" s="17">
        <f t="shared" si="49"/>
        <v>168903.14304761</v>
      </c>
    </row>
    <row r="225" spans="1:6" ht="12.75">
      <c r="A225" s="15">
        <f t="shared" si="47"/>
        <v>216</v>
      </c>
      <c r="B225" s="17">
        <f t="shared" si="42"/>
        <v>1662.4364411512572</v>
      </c>
      <c r="C225" s="17">
        <f t="shared" si="43"/>
        <v>879.7038700396354</v>
      </c>
      <c r="D225" s="17">
        <f t="shared" si="48"/>
        <v>782.7325711116218</v>
      </c>
      <c r="E225" s="18">
        <v>0</v>
      </c>
      <c r="F225" s="17">
        <f t="shared" si="49"/>
        <v>168120.4104764984</v>
      </c>
    </row>
    <row r="226" spans="1:6" ht="12.75">
      <c r="A226" s="15">
        <f t="shared" si="47"/>
        <v>217</v>
      </c>
      <c r="B226" s="17">
        <f t="shared" si="42"/>
        <v>1662.4364411512572</v>
      </c>
      <c r="C226" s="17">
        <f t="shared" si="43"/>
        <v>875.627137898429</v>
      </c>
      <c r="D226" s="17">
        <f t="shared" si="48"/>
        <v>786.8093032528282</v>
      </c>
      <c r="E226" s="18">
        <v>0</v>
      </c>
      <c r="F226" s="17">
        <f t="shared" si="49"/>
        <v>167333.60117324555</v>
      </c>
    </row>
    <row r="227" spans="1:6" ht="12.75">
      <c r="A227" s="15">
        <f t="shared" si="47"/>
        <v>218</v>
      </c>
      <c r="B227" s="17">
        <f t="shared" si="42"/>
        <v>1662.4364411512572</v>
      </c>
      <c r="C227" s="17">
        <f t="shared" si="43"/>
        <v>871.5291727773206</v>
      </c>
      <c r="D227" s="17">
        <f t="shared" si="48"/>
        <v>790.9072683739366</v>
      </c>
      <c r="E227" s="18">
        <v>0</v>
      </c>
      <c r="F227" s="17">
        <f t="shared" si="49"/>
        <v>166542.69390487162</v>
      </c>
    </row>
    <row r="228" spans="1:6" ht="12.75">
      <c r="A228" s="15">
        <f t="shared" si="47"/>
        <v>219</v>
      </c>
      <c r="B228" s="17">
        <f t="shared" si="42"/>
        <v>1662.4364411512572</v>
      </c>
      <c r="C228" s="17">
        <f t="shared" si="43"/>
        <v>867.409864087873</v>
      </c>
      <c r="D228" s="17">
        <f t="shared" si="48"/>
        <v>795.0265770633843</v>
      </c>
      <c r="E228" s="18">
        <v>0</v>
      </c>
      <c r="F228" s="17">
        <f t="shared" si="49"/>
        <v>165747.66732780825</v>
      </c>
    </row>
    <row r="229" spans="1:6" ht="12.75">
      <c r="A229" s="15">
        <f t="shared" si="47"/>
        <v>220</v>
      </c>
      <c r="B229" s="17">
        <f t="shared" si="42"/>
        <v>1662.4364411512572</v>
      </c>
      <c r="C229" s="17">
        <f t="shared" si="43"/>
        <v>863.2691006656679</v>
      </c>
      <c r="D229" s="17">
        <f t="shared" si="48"/>
        <v>799.1673404855893</v>
      </c>
      <c r="E229" s="18">
        <v>0</v>
      </c>
      <c r="F229" s="17">
        <f t="shared" si="49"/>
        <v>164948.49998732266</v>
      </c>
    </row>
    <row r="230" spans="1:6" ht="12.75">
      <c r="A230" s="15">
        <f t="shared" si="47"/>
        <v>221</v>
      </c>
      <c r="B230" s="17">
        <f t="shared" si="42"/>
        <v>1662.4364411512572</v>
      </c>
      <c r="C230" s="17">
        <f t="shared" si="43"/>
        <v>859.1067707673055</v>
      </c>
      <c r="D230" s="17">
        <f t="shared" si="48"/>
        <v>803.3296703839517</v>
      </c>
      <c r="E230" s="18">
        <v>0</v>
      </c>
      <c r="F230" s="17">
        <f t="shared" si="49"/>
        <v>164145.17031693872</v>
      </c>
    </row>
    <row r="231" spans="1:6" ht="12.75">
      <c r="A231" s="15">
        <f t="shared" si="47"/>
        <v>222</v>
      </c>
      <c r="B231" s="17">
        <f t="shared" si="42"/>
        <v>1662.4364411512572</v>
      </c>
      <c r="C231" s="17">
        <f t="shared" si="43"/>
        <v>854.9227620673892</v>
      </c>
      <c r="D231" s="17">
        <f t="shared" si="48"/>
        <v>807.513679083868</v>
      </c>
      <c r="E231" s="18">
        <v>0</v>
      </c>
      <c r="F231" s="17">
        <f t="shared" si="49"/>
        <v>163337.65663785485</v>
      </c>
    </row>
    <row r="232" spans="1:6" ht="12.75">
      <c r="A232" s="15">
        <f t="shared" si="47"/>
        <v>223</v>
      </c>
      <c r="B232" s="17">
        <f t="shared" si="42"/>
        <v>1662.4364411512572</v>
      </c>
      <c r="C232" s="17">
        <f t="shared" si="43"/>
        <v>850.716961655494</v>
      </c>
      <c r="D232" s="17">
        <f t="shared" si="48"/>
        <v>811.7194794957633</v>
      </c>
      <c r="E232" s="18">
        <v>0</v>
      </c>
      <c r="F232" s="17">
        <f t="shared" si="49"/>
        <v>162525.93715835907</v>
      </c>
    </row>
    <row r="233" spans="1:6" ht="12.75">
      <c r="A233" s="15">
        <f t="shared" si="47"/>
        <v>224</v>
      </c>
      <c r="B233" s="17">
        <f t="shared" si="42"/>
        <v>1662.4364411512572</v>
      </c>
      <c r="C233" s="17">
        <f t="shared" si="43"/>
        <v>846.4892560331201</v>
      </c>
      <c r="D233" s="17">
        <f t="shared" si="48"/>
        <v>815.9471851181371</v>
      </c>
      <c r="E233" s="18">
        <v>0</v>
      </c>
      <c r="F233" s="17">
        <f t="shared" si="49"/>
        <v>161709.98997324094</v>
      </c>
    </row>
    <row r="234" spans="1:6" ht="12.75">
      <c r="A234" s="15">
        <f t="shared" si="47"/>
        <v>225</v>
      </c>
      <c r="B234" s="17">
        <f t="shared" si="42"/>
        <v>1662.4364411512572</v>
      </c>
      <c r="C234" s="17">
        <f t="shared" si="43"/>
        <v>842.2395311106299</v>
      </c>
      <c r="D234" s="17">
        <f t="shared" si="48"/>
        <v>820.1969100406274</v>
      </c>
      <c r="E234" s="18">
        <v>0</v>
      </c>
      <c r="F234" s="17">
        <f t="shared" si="49"/>
        <v>160889.7930632003</v>
      </c>
    </row>
    <row r="235" spans="1:6" ht="12.75">
      <c r="A235" s="15">
        <f aca="true" t="shared" si="50" ref="A235:A250">IF(AND(F234&lt;&gt;"",F234&gt;0),A234+1,REPT(,1))</f>
        <v>226</v>
      </c>
      <c r="B235" s="17">
        <f t="shared" si="42"/>
        <v>1662.4364411512572</v>
      </c>
      <c r="C235" s="17">
        <f t="shared" si="43"/>
        <v>837.9676722041683</v>
      </c>
      <c r="D235" s="17">
        <f aca="true" t="shared" si="51" ref="D235:D250">IF(AND(F234&lt;&gt;"",F234&gt;0),B235-C235,REPT(,1))</f>
        <v>824.468768947089</v>
      </c>
      <c r="E235" s="18">
        <v>0</v>
      </c>
      <c r="F235" s="17">
        <f aca="true" t="shared" si="52" ref="F235:F250">IF(AND(F234&lt;&gt;"",F234&gt;0),IF(B235-F234&lt;0,F234-D235-E235,B235-F234),REPT(,1))</f>
        <v>160065.32429425322</v>
      </c>
    </row>
    <row r="236" spans="1:6" ht="12.75">
      <c r="A236" s="15">
        <f t="shared" si="50"/>
        <v>227</v>
      </c>
      <c r="B236" s="17">
        <f t="shared" si="42"/>
        <v>1662.4364411512572</v>
      </c>
      <c r="C236" s="17">
        <f t="shared" si="43"/>
        <v>833.6735640325688</v>
      </c>
      <c r="D236" s="17">
        <f t="shared" si="51"/>
        <v>828.7628771186884</v>
      </c>
      <c r="E236" s="18">
        <v>0</v>
      </c>
      <c r="F236" s="17">
        <f t="shared" si="52"/>
        <v>159236.56141713454</v>
      </c>
    </row>
    <row r="237" spans="1:6" ht="12.75">
      <c r="A237" s="15">
        <f t="shared" si="50"/>
        <v>228</v>
      </c>
      <c r="B237" s="17">
        <f t="shared" si="42"/>
        <v>1662.4364411512572</v>
      </c>
      <c r="C237" s="17">
        <f t="shared" si="43"/>
        <v>829.3570907142423</v>
      </c>
      <c r="D237" s="17">
        <f t="shared" si="51"/>
        <v>833.0793504370149</v>
      </c>
      <c r="E237" s="18">
        <v>0</v>
      </c>
      <c r="F237" s="17">
        <f t="shared" si="52"/>
        <v>158403.48206669753</v>
      </c>
    </row>
    <row r="238" spans="1:6" ht="12.75">
      <c r="A238" s="15">
        <f t="shared" si="50"/>
        <v>229</v>
      </c>
      <c r="B238" s="17">
        <f t="shared" si="42"/>
        <v>1662.4364411512572</v>
      </c>
      <c r="C238" s="17">
        <f t="shared" si="43"/>
        <v>825.0181357640496</v>
      </c>
      <c r="D238" s="17">
        <f t="shared" si="51"/>
        <v>837.4183053872076</v>
      </c>
      <c r="E238" s="18">
        <v>0</v>
      </c>
      <c r="F238" s="17">
        <f t="shared" si="52"/>
        <v>157566.06376131033</v>
      </c>
    </row>
    <row r="239" spans="1:6" ht="12.75">
      <c r="A239" s="15">
        <f t="shared" si="50"/>
        <v>230</v>
      </c>
      <c r="B239" s="17">
        <f t="shared" si="42"/>
        <v>1662.4364411512572</v>
      </c>
      <c r="C239" s="17">
        <f t="shared" si="43"/>
        <v>820.6565820901579</v>
      </c>
      <c r="D239" s="17">
        <f t="shared" si="51"/>
        <v>841.7798590610993</v>
      </c>
      <c r="E239" s="18">
        <v>0</v>
      </c>
      <c r="F239" s="17">
        <f t="shared" si="52"/>
        <v>156724.28390224924</v>
      </c>
    </row>
    <row r="240" spans="1:6" ht="12.75">
      <c r="A240" s="15">
        <f t="shared" si="50"/>
        <v>231</v>
      </c>
      <c r="B240" s="17">
        <f t="shared" si="42"/>
        <v>1662.4364411512572</v>
      </c>
      <c r="C240" s="17">
        <f t="shared" si="43"/>
        <v>816.2723119908815</v>
      </c>
      <c r="D240" s="17">
        <f t="shared" si="51"/>
        <v>846.1641291603758</v>
      </c>
      <c r="E240" s="18">
        <v>0</v>
      </c>
      <c r="F240" s="17">
        <f t="shared" si="52"/>
        <v>155878.11977308887</v>
      </c>
    </row>
    <row r="241" spans="1:6" ht="12.75">
      <c r="A241" s="15">
        <f t="shared" si="50"/>
        <v>232</v>
      </c>
      <c r="B241" s="17">
        <f t="shared" si="42"/>
        <v>1662.4364411512572</v>
      </c>
      <c r="C241" s="17">
        <f t="shared" si="43"/>
        <v>811.8652071515045</v>
      </c>
      <c r="D241" s="17">
        <f t="shared" si="51"/>
        <v>850.5712339997527</v>
      </c>
      <c r="E241" s="18">
        <v>0</v>
      </c>
      <c r="F241" s="17">
        <f t="shared" si="52"/>
        <v>155027.54853908913</v>
      </c>
    </row>
    <row r="242" spans="1:6" ht="12.75">
      <c r="A242" s="15">
        <f t="shared" si="50"/>
        <v>233</v>
      </c>
      <c r="B242" s="17">
        <f t="shared" si="42"/>
        <v>1662.4364411512572</v>
      </c>
      <c r="C242" s="17">
        <f t="shared" si="43"/>
        <v>807.4351486410892</v>
      </c>
      <c r="D242" s="17">
        <f t="shared" si="51"/>
        <v>855.001292510168</v>
      </c>
      <c r="E242" s="18">
        <v>0</v>
      </c>
      <c r="F242" s="17">
        <f t="shared" si="52"/>
        <v>154172.54724657896</v>
      </c>
    </row>
    <row r="243" spans="1:6" ht="12.75">
      <c r="A243" s="15">
        <f t="shared" si="50"/>
        <v>234</v>
      </c>
      <c r="B243" s="17">
        <f t="shared" si="42"/>
        <v>1662.4364411512572</v>
      </c>
      <c r="C243" s="17">
        <f t="shared" si="43"/>
        <v>802.9820169092654</v>
      </c>
      <c r="D243" s="17">
        <f t="shared" si="51"/>
        <v>859.4544242419918</v>
      </c>
      <c r="E243" s="18">
        <v>0</v>
      </c>
      <c r="F243" s="17">
        <f t="shared" si="52"/>
        <v>153313.09282233697</v>
      </c>
    </row>
    <row r="244" spans="1:6" ht="12.75">
      <c r="A244" s="15">
        <f t="shared" si="50"/>
        <v>235</v>
      </c>
      <c r="B244" s="17">
        <f t="shared" si="42"/>
        <v>1662.4364411512572</v>
      </c>
      <c r="C244" s="17">
        <f t="shared" si="43"/>
        <v>798.505691783005</v>
      </c>
      <c r="D244" s="17">
        <f t="shared" si="51"/>
        <v>863.9307493682522</v>
      </c>
      <c r="E244" s="18">
        <v>0</v>
      </c>
      <c r="F244" s="17">
        <f t="shared" si="52"/>
        <v>152449.16207296873</v>
      </c>
    </row>
    <row r="245" spans="1:6" ht="12.75">
      <c r="A245" s="15">
        <f t="shared" si="50"/>
        <v>236</v>
      </c>
      <c r="B245" s="17">
        <f t="shared" si="42"/>
        <v>1662.4364411512572</v>
      </c>
      <c r="C245" s="17">
        <f t="shared" si="43"/>
        <v>794.0060524633788</v>
      </c>
      <c r="D245" s="17">
        <f t="shared" si="51"/>
        <v>868.4303886878785</v>
      </c>
      <c r="E245" s="18">
        <v>0</v>
      </c>
      <c r="F245" s="17">
        <f t="shared" si="52"/>
        <v>151580.73168428085</v>
      </c>
    </row>
    <row r="246" spans="1:6" ht="12.75">
      <c r="A246" s="15">
        <f t="shared" si="50"/>
        <v>237</v>
      </c>
      <c r="B246" s="17">
        <f t="shared" si="42"/>
        <v>1662.4364411512572</v>
      </c>
      <c r="C246" s="17">
        <f t="shared" si="43"/>
        <v>789.4829775222961</v>
      </c>
      <c r="D246" s="17">
        <f t="shared" si="51"/>
        <v>872.9534636289611</v>
      </c>
      <c r="E246" s="18">
        <v>0</v>
      </c>
      <c r="F246" s="17">
        <f t="shared" si="52"/>
        <v>150707.77822065188</v>
      </c>
    </row>
    <row r="247" spans="1:6" ht="12.75">
      <c r="A247" s="15">
        <f t="shared" si="50"/>
        <v>238</v>
      </c>
      <c r="B247" s="17">
        <f t="shared" si="42"/>
        <v>1662.4364411512572</v>
      </c>
      <c r="C247" s="17">
        <f t="shared" si="43"/>
        <v>784.9363448992285</v>
      </c>
      <c r="D247" s="17">
        <f t="shared" si="51"/>
        <v>877.5000962520287</v>
      </c>
      <c r="E247" s="18">
        <v>0</v>
      </c>
      <c r="F247" s="17">
        <f t="shared" si="52"/>
        <v>149830.27812439983</v>
      </c>
    </row>
    <row r="248" spans="1:6" ht="12.75">
      <c r="A248" s="15">
        <f t="shared" si="50"/>
        <v>239</v>
      </c>
      <c r="B248" s="17">
        <f t="shared" si="42"/>
        <v>1662.4364411512572</v>
      </c>
      <c r="C248" s="17">
        <f t="shared" si="43"/>
        <v>780.3660318979157</v>
      </c>
      <c r="D248" s="17">
        <f t="shared" si="51"/>
        <v>882.0704092533415</v>
      </c>
      <c r="E248" s="18">
        <v>0</v>
      </c>
      <c r="F248" s="17">
        <f t="shared" si="52"/>
        <v>148948.20771514648</v>
      </c>
    </row>
    <row r="249" spans="1:6" ht="12.75">
      <c r="A249" s="15">
        <f t="shared" si="50"/>
        <v>240</v>
      </c>
      <c r="B249" s="17">
        <f t="shared" si="42"/>
        <v>1662.4364411512572</v>
      </c>
      <c r="C249" s="17">
        <f t="shared" si="43"/>
        <v>775.7719151830545</v>
      </c>
      <c r="D249" s="17">
        <f t="shared" si="51"/>
        <v>886.6645259682027</v>
      </c>
      <c r="E249" s="18">
        <v>0</v>
      </c>
      <c r="F249" s="17">
        <f t="shared" si="52"/>
        <v>148061.54318917828</v>
      </c>
    </row>
    <row r="250" spans="1:6" ht="12.75">
      <c r="A250" s="15">
        <f t="shared" si="50"/>
        <v>241</v>
      </c>
      <c r="B250" s="17">
        <f t="shared" si="42"/>
        <v>1662.4364411512572</v>
      </c>
      <c r="C250" s="17">
        <f t="shared" si="43"/>
        <v>771.1538707769702</v>
      </c>
      <c r="D250" s="17">
        <f t="shared" si="51"/>
        <v>891.282570374287</v>
      </c>
      <c r="E250" s="18">
        <v>0</v>
      </c>
      <c r="F250" s="17">
        <f t="shared" si="52"/>
        <v>147170.260618804</v>
      </c>
    </row>
    <row r="251" spans="1:6" ht="12.75">
      <c r="A251" s="15">
        <f aca="true" t="shared" si="53" ref="A251:A266">IF(AND(F250&lt;&gt;"",F250&gt;0),A250+1,REPT(,1))</f>
        <v>242</v>
      </c>
      <c r="B251" s="17">
        <f t="shared" si="42"/>
        <v>1662.4364411512572</v>
      </c>
      <c r="C251" s="17">
        <f t="shared" si="43"/>
        <v>766.5117740562707</v>
      </c>
      <c r="D251" s="17">
        <f aca="true" t="shared" si="54" ref="D251:D266">IF(AND(F250&lt;&gt;"",F250&gt;0),B251-C251,REPT(,1))</f>
        <v>895.9246670949865</v>
      </c>
      <c r="E251" s="18">
        <v>0</v>
      </c>
      <c r="F251" s="17">
        <f aca="true" t="shared" si="55" ref="F251:F266">IF(AND(F250&lt;&gt;"",F250&gt;0),IF(B251-F250&lt;0,F250-D251-E251,B251-F250),REPT(,1))</f>
        <v>146274.335951709</v>
      </c>
    </row>
    <row r="252" spans="1:6" ht="12.75">
      <c r="A252" s="15">
        <f t="shared" si="53"/>
        <v>243</v>
      </c>
      <c r="B252" s="17">
        <f t="shared" si="42"/>
        <v>1662.4364411512572</v>
      </c>
      <c r="C252" s="17">
        <f t="shared" si="43"/>
        <v>761.8454997484844</v>
      </c>
      <c r="D252" s="17">
        <f t="shared" si="54"/>
        <v>900.5909414027728</v>
      </c>
      <c r="E252" s="18">
        <v>0</v>
      </c>
      <c r="F252" s="17">
        <f t="shared" si="55"/>
        <v>145373.74501030624</v>
      </c>
    </row>
    <row r="253" spans="1:6" ht="12.75">
      <c r="A253" s="15">
        <f t="shared" si="53"/>
        <v>244</v>
      </c>
      <c r="B253" s="17">
        <f t="shared" si="42"/>
        <v>1662.4364411512572</v>
      </c>
      <c r="C253" s="17">
        <f t="shared" si="43"/>
        <v>757.1549219286783</v>
      </c>
      <c r="D253" s="17">
        <f t="shared" si="54"/>
        <v>905.2815192225789</v>
      </c>
      <c r="E253" s="18">
        <v>0</v>
      </c>
      <c r="F253" s="17">
        <f t="shared" si="55"/>
        <v>144468.46349108368</v>
      </c>
    </row>
    <row r="254" spans="1:6" ht="12.75">
      <c r="A254" s="15">
        <f t="shared" si="53"/>
        <v>245</v>
      </c>
      <c r="B254" s="17">
        <f t="shared" si="42"/>
        <v>1662.4364411512572</v>
      </c>
      <c r="C254" s="17">
        <f t="shared" si="43"/>
        <v>752.4399140160608</v>
      </c>
      <c r="D254" s="17">
        <f t="shared" si="54"/>
        <v>909.9965271351964</v>
      </c>
      <c r="E254" s="18">
        <v>0</v>
      </c>
      <c r="F254" s="17">
        <f t="shared" si="55"/>
        <v>143558.46696394848</v>
      </c>
    </row>
    <row r="255" spans="1:6" ht="12.75">
      <c r="A255" s="15">
        <f t="shared" si="53"/>
        <v>246</v>
      </c>
      <c r="B255" s="17">
        <f t="shared" si="42"/>
        <v>1662.4364411512572</v>
      </c>
      <c r="C255" s="17">
        <f t="shared" si="43"/>
        <v>747.7003487705649</v>
      </c>
      <c r="D255" s="17">
        <f t="shared" si="54"/>
        <v>914.7360923806923</v>
      </c>
      <c r="E255" s="18">
        <v>0</v>
      </c>
      <c r="F255" s="17">
        <f t="shared" si="55"/>
        <v>142643.7308715678</v>
      </c>
    </row>
    <row r="256" spans="1:6" ht="12.75">
      <c r="A256" s="15">
        <f t="shared" si="53"/>
        <v>247</v>
      </c>
      <c r="B256" s="17">
        <f t="shared" si="42"/>
        <v>1662.4364411512572</v>
      </c>
      <c r="C256" s="17">
        <f t="shared" si="43"/>
        <v>742.9360982894156</v>
      </c>
      <c r="D256" s="17">
        <f t="shared" si="54"/>
        <v>919.5003428618417</v>
      </c>
      <c r="E256" s="18">
        <v>0</v>
      </c>
      <c r="F256" s="17">
        <f t="shared" si="55"/>
        <v>141724.23052870596</v>
      </c>
    </row>
    <row r="257" spans="1:6" ht="12.75">
      <c r="A257" s="15">
        <f t="shared" si="53"/>
        <v>248</v>
      </c>
      <c r="B257" s="17">
        <f t="shared" si="42"/>
        <v>1662.4364411512572</v>
      </c>
      <c r="C257" s="17">
        <f t="shared" si="43"/>
        <v>738.1470340036768</v>
      </c>
      <c r="D257" s="17">
        <f t="shared" si="54"/>
        <v>924.2894071475804</v>
      </c>
      <c r="E257" s="18">
        <v>0</v>
      </c>
      <c r="F257" s="17">
        <f t="shared" si="55"/>
        <v>140799.94112155837</v>
      </c>
    </row>
    <row r="258" spans="1:6" ht="12.75">
      <c r="A258" s="15">
        <f t="shared" si="53"/>
        <v>249</v>
      </c>
      <c r="B258" s="17">
        <f t="shared" si="42"/>
        <v>1662.4364411512572</v>
      </c>
      <c r="C258" s="17">
        <f t="shared" si="43"/>
        <v>733.3330266747831</v>
      </c>
      <c r="D258" s="17">
        <f t="shared" si="54"/>
        <v>929.1034144764741</v>
      </c>
      <c r="E258" s="18">
        <v>0</v>
      </c>
      <c r="F258" s="17">
        <f t="shared" si="55"/>
        <v>139870.8377070819</v>
      </c>
    </row>
    <row r="259" spans="1:6" ht="12.75">
      <c r="A259" s="15">
        <f t="shared" si="53"/>
        <v>250</v>
      </c>
      <c r="B259" s="17">
        <f t="shared" si="42"/>
        <v>1662.4364411512572</v>
      </c>
      <c r="C259" s="17">
        <f t="shared" si="43"/>
        <v>728.4939463910515</v>
      </c>
      <c r="D259" s="17">
        <f t="shared" si="54"/>
        <v>933.9424947602057</v>
      </c>
      <c r="E259" s="18">
        <v>0</v>
      </c>
      <c r="F259" s="17">
        <f t="shared" si="55"/>
        <v>138936.8952123217</v>
      </c>
    </row>
    <row r="260" spans="1:6" ht="12.75">
      <c r="A260" s="15">
        <f t="shared" si="53"/>
        <v>251</v>
      </c>
      <c r="B260" s="17">
        <f t="shared" si="42"/>
        <v>1662.4364411512572</v>
      </c>
      <c r="C260" s="17">
        <f t="shared" si="43"/>
        <v>723.6296625641754</v>
      </c>
      <c r="D260" s="17">
        <f t="shared" si="54"/>
        <v>938.8067785870818</v>
      </c>
      <c r="E260" s="18">
        <v>0</v>
      </c>
      <c r="F260" s="17">
        <f t="shared" si="55"/>
        <v>137998.0884337346</v>
      </c>
    </row>
    <row r="261" spans="1:6" ht="12.75">
      <c r="A261" s="15">
        <f t="shared" si="53"/>
        <v>252</v>
      </c>
      <c r="B261" s="17">
        <f t="shared" si="42"/>
        <v>1662.4364411512572</v>
      </c>
      <c r="C261" s="17">
        <f t="shared" si="43"/>
        <v>718.740043925701</v>
      </c>
      <c r="D261" s="17">
        <f t="shared" si="54"/>
        <v>943.6963972255562</v>
      </c>
      <c r="E261" s="18">
        <v>0</v>
      </c>
      <c r="F261" s="17">
        <f t="shared" si="55"/>
        <v>137054.39203650906</v>
      </c>
    </row>
    <row r="262" spans="1:6" ht="12.75">
      <c r="A262" s="15">
        <f t="shared" si="53"/>
        <v>253</v>
      </c>
      <c r="B262" s="17">
        <f t="shared" si="42"/>
        <v>1662.4364411512572</v>
      </c>
      <c r="C262" s="17">
        <f t="shared" si="43"/>
        <v>713.8249585234846</v>
      </c>
      <c r="D262" s="17">
        <f t="shared" si="54"/>
        <v>948.6114826277726</v>
      </c>
      <c r="E262" s="18">
        <v>0</v>
      </c>
      <c r="F262" s="17">
        <f t="shared" si="55"/>
        <v>136105.78055388128</v>
      </c>
    </row>
    <row r="263" spans="1:6" ht="12.75">
      <c r="A263" s="15">
        <f t="shared" si="53"/>
        <v>254</v>
      </c>
      <c r="B263" s="17">
        <f t="shared" si="42"/>
        <v>1662.4364411512572</v>
      </c>
      <c r="C263" s="17">
        <f t="shared" si="43"/>
        <v>708.8842737181317</v>
      </c>
      <c r="D263" s="17">
        <f t="shared" si="54"/>
        <v>953.5521674331255</v>
      </c>
      <c r="E263" s="18">
        <v>0</v>
      </c>
      <c r="F263" s="17">
        <f t="shared" si="55"/>
        <v>135152.22838644814</v>
      </c>
    </row>
    <row r="264" spans="1:6" ht="12.75">
      <c r="A264" s="15">
        <f t="shared" si="53"/>
        <v>255</v>
      </c>
      <c r="B264" s="17">
        <f t="shared" si="42"/>
        <v>1662.4364411512572</v>
      </c>
      <c r="C264" s="17">
        <f t="shared" si="43"/>
        <v>703.9178561794174</v>
      </c>
      <c r="D264" s="17">
        <f t="shared" si="54"/>
        <v>958.5185849718398</v>
      </c>
      <c r="E264" s="18">
        <v>0</v>
      </c>
      <c r="F264" s="17">
        <f t="shared" si="55"/>
        <v>134193.7098014763</v>
      </c>
    </row>
    <row r="265" spans="1:6" ht="12.75">
      <c r="A265" s="15">
        <f t="shared" si="53"/>
        <v>256</v>
      </c>
      <c r="B265" s="17">
        <f t="shared" si="42"/>
        <v>1662.4364411512572</v>
      </c>
      <c r="C265" s="17">
        <f t="shared" si="43"/>
        <v>698.925571882689</v>
      </c>
      <c r="D265" s="17">
        <f t="shared" si="54"/>
        <v>963.5108692685682</v>
      </c>
      <c r="E265" s="18">
        <v>0</v>
      </c>
      <c r="F265" s="17">
        <f t="shared" si="55"/>
        <v>133230.19893220774</v>
      </c>
    </row>
    <row r="266" spans="1:6" ht="12.75">
      <c r="A266" s="15">
        <f t="shared" si="53"/>
        <v>257</v>
      </c>
      <c r="B266" s="17">
        <f aca="true" t="shared" si="56" ref="B266:B329">IF(AND(F265&lt;&gt;"",F265&gt;0),IF(PMT($B$5/12,$B$4,-$B$3)&lt;=F265,PMT($B$5/12,$B$4,-$B$3),F265),REPT(,1))</f>
        <v>1662.4364411512572</v>
      </c>
      <c r="C266" s="17">
        <f aca="true" t="shared" si="57" ref="C266:C329">IF(AND(F265&lt;&gt;"",F265&gt;0),$B$5/12*F265,REPT(,1))</f>
        <v>693.9072861052487</v>
      </c>
      <c r="D266" s="17">
        <f t="shared" si="54"/>
        <v>968.5291550460086</v>
      </c>
      <c r="E266" s="18">
        <v>0</v>
      </c>
      <c r="F266" s="17">
        <f t="shared" si="55"/>
        <v>132261.66977716173</v>
      </c>
    </row>
    <row r="267" spans="1:6" ht="12.75">
      <c r="A267" s="15">
        <f aca="true" t="shared" si="58" ref="A267:A282">IF(AND(F266&lt;&gt;"",F266&gt;0),A266+1,REPT(,1))</f>
        <v>258</v>
      </c>
      <c r="B267" s="17">
        <f t="shared" si="56"/>
        <v>1662.4364411512572</v>
      </c>
      <c r="C267" s="17">
        <f t="shared" si="57"/>
        <v>688.8628634227173</v>
      </c>
      <c r="D267" s="17">
        <f aca="true" t="shared" si="59" ref="D267:D282">IF(AND(F266&lt;&gt;"",F266&gt;0),B267-C267,REPT(,1))</f>
        <v>973.5735777285399</v>
      </c>
      <c r="E267" s="18">
        <v>0</v>
      </c>
      <c r="F267" s="17">
        <f aca="true" t="shared" si="60" ref="F267:F282">IF(AND(F266&lt;&gt;"",F266&gt;0),IF(B267-F266&lt;0,F266-D267-E267,B267-F266),REPT(,1))</f>
        <v>131288.0961994332</v>
      </c>
    </row>
    <row r="268" spans="1:6" ht="12.75">
      <c r="A268" s="15">
        <f t="shared" si="58"/>
        <v>259</v>
      </c>
      <c r="B268" s="17">
        <f t="shared" si="56"/>
        <v>1662.4364411512572</v>
      </c>
      <c r="C268" s="17">
        <f t="shared" si="57"/>
        <v>683.7921677053812</v>
      </c>
      <c r="D268" s="17">
        <f t="shared" si="59"/>
        <v>978.644273445876</v>
      </c>
      <c r="E268" s="18">
        <v>0</v>
      </c>
      <c r="F268" s="17">
        <f t="shared" si="60"/>
        <v>130309.45192598732</v>
      </c>
    </row>
    <row r="269" spans="1:6" ht="12.75">
      <c r="A269" s="15">
        <f t="shared" si="58"/>
        <v>260</v>
      </c>
      <c r="B269" s="17">
        <f t="shared" si="56"/>
        <v>1662.4364411512572</v>
      </c>
      <c r="C269" s="17">
        <f t="shared" si="57"/>
        <v>678.6950621145172</v>
      </c>
      <c r="D269" s="17">
        <f t="shared" si="59"/>
        <v>983.74137903674</v>
      </c>
      <c r="E269" s="18">
        <v>0</v>
      </c>
      <c r="F269" s="17">
        <f t="shared" si="60"/>
        <v>129325.71054695058</v>
      </c>
    </row>
    <row r="270" spans="1:6" ht="12.75">
      <c r="A270" s="15">
        <f t="shared" si="58"/>
        <v>261</v>
      </c>
      <c r="B270" s="17">
        <f t="shared" si="56"/>
        <v>1662.4364411512572</v>
      </c>
      <c r="C270" s="17">
        <f t="shared" si="57"/>
        <v>673.5714090987009</v>
      </c>
      <c r="D270" s="17">
        <f t="shared" si="59"/>
        <v>988.8650320525563</v>
      </c>
      <c r="E270" s="18">
        <v>0</v>
      </c>
      <c r="F270" s="17">
        <f t="shared" si="60"/>
        <v>128336.84551489801</v>
      </c>
    </row>
    <row r="271" spans="1:6" ht="12.75">
      <c r="A271" s="15">
        <f t="shared" si="58"/>
        <v>262</v>
      </c>
      <c r="B271" s="17">
        <f t="shared" si="56"/>
        <v>1662.4364411512572</v>
      </c>
      <c r="C271" s="17">
        <f t="shared" si="57"/>
        <v>668.4210703900937</v>
      </c>
      <c r="D271" s="17">
        <f t="shared" si="59"/>
        <v>994.0153707611635</v>
      </c>
      <c r="E271" s="18">
        <v>0</v>
      </c>
      <c r="F271" s="17">
        <f t="shared" si="60"/>
        <v>127342.83014413685</v>
      </c>
    </row>
    <row r="272" spans="1:6" ht="12.75">
      <c r="A272" s="15">
        <f t="shared" si="58"/>
        <v>263</v>
      </c>
      <c r="B272" s="17">
        <f t="shared" si="56"/>
        <v>1662.4364411512572</v>
      </c>
      <c r="C272" s="17">
        <f t="shared" si="57"/>
        <v>663.2439070007127</v>
      </c>
      <c r="D272" s="17">
        <f t="shared" si="59"/>
        <v>999.1925341505445</v>
      </c>
      <c r="E272" s="18">
        <v>0</v>
      </c>
      <c r="F272" s="17">
        <f t="shared" si="60"/>
        <v>126343.63760998631</v>
      </c>
    </row>
    <row r="273" spans="1:6" ht="12.75">
      <c r="A273" s="15">
        <f t="shared" si="58"/>
        <v>264</v>
      </c>
      <c r="B273" s="17">
        <f t="shared" si="56"/>
        <v>1662.4364411512572</v>
      </c>
      <c r="C273" s="17">
        <f t="shared" si="57"/>
        <v>658.0397792186786</v>
      </c>
      <c r="D273" s="17">
        <f t="shared" si="59"/>
        <v>1004.3966619325786</v>
      </c>
      <c r="E273" s="18">
        <v>0</v>
      </c>
      <c r="F273" s="17">
        <f t="shared" si="60"/>
        <v>125339.24094805373</v>
      </c>
    </row>
    <row r="274" spans="1:6" ht="12.75">
      <c r="A274" s="15">
        <f t="shared" si="58"/>
        <v>265</v>
      </c>
      <c r="B274" s="17">
        <f t="shared" si="56"/>
        <v>1662.4364411512572</v>
      </c>
      <c r="C274" s="17">
        <f t="shared" si="57"/>
        <v>652.8085466044465</v>
      </c>
      <c r="D274" s="17">
        <f t="shared" si="59"/>
        <v>1009.6278945468107</v>
      </c>
      <c r="E274" s="18">
        <v>0</v>
      </c>
      <c r="F274" s="17">
        <f t="shared" si="60"/>
        <v>124329.61305350692</v>
      </c>
    </row>
    <row r="275" spans="1:6" ht="12.75">
      <c r="A275" s="15">
        <f t="shared" si="58"/>
        <v>266</v>
      </c>
      <c r="B275" s="17">
        <f t="shared" si="56"/>
        <v>1662.4364411512572</v>
      </c>
      <c r="C275" s="17">
        <f t="shared" si="57"/>
        <v>647.5500679870152</v>
      </c>
      <c r="D275" s="17">
        <f t="shared" si="59"/>
        <v>1014.8863731642421</v>
      </c>
      <c r="E275" s="18">
        <v>0</v>
      </c>
      <c r="F275" s="17">
        <f t="shared" si="60"/>
        <v>123314.72668034268</v>
      </c>
    </row>
    <row r="276" spans="1:6" ht="12.75">
      <c r="A276" s="15">
        <f t="shared" si="58"/>
        <v>267</v>
      </c>
      <c r="B276" s="17">
        <f t="shared" si="56"/>
        <v>1662.4364411512572</v>
      </c>
      <c r="C276" s="17">
        <f t="shared" si="57"/>
        <v>642.2642014601181</v>
      </c>
      <c r="D276" s="17">
        <f t="shared" si="59"/>
        <v>1020.1722396911391</v>
      </c>
      <c r="E276" s="18">
        <v>0</v>
      </c>
      <c r="F276" s="17">
        <f t="shared" si="60"/>
        <v>122294.55444065154</v>
      </c>
    </row>
    <row r="277" spans="1:6" ht="12.75">
      <c r="A277" s="15">
        <f t="shared" si="58"/>
        <v>268</v>
      </c>
      <c r="B277" s="17">
        <f t="shared" si="56"/>
        <v>1662.4364411512572</v>
      </c>
      <c r="C277" s="17">
        <f t="shared" si="57"/>
        <v>636.9508043783934</v>
      </c>
      <c r="D277" s="17">
        <f t="shared" si="59"/>
        <v>1025.485636772864</v>
      </c>
      <c r="E277" s="18">
        <v>0</v>
      </c>
      <c r="F277" s="17">
        <f t="shared" si="60"/>
        <v>121269.06880387868</v>
      </c>
    </row>
    <row r="278" spans="1:6" ht="12.75">
      <c r="A278" s="15">
        <f t="shared" si="58"/>
        <v>269</v>
      </c>
      <c r="B278" s="17">
        <f t="shared" si="56"/>
        <v>1662.4364411512572</v>
      </c>
      <c r="C278" s="17">
        <f t="shared" si="57"/>
        <v>631.6097333535347</v>
      </c>
      <c r="D278" s="17">
        <f t="shared" si="59"/>
        <v>1030.8267077977225</v>
      </c>
      <c r="E278" s="18">
        <v>0</v>
      </c>
      <c r="F278" s="17">
        <f t="shared" si="60"/>
        <v>120238.24209608095</v>
      </c>
    </row>
    <row r="279" spans="1:6" ht="12.75">
      <c r="A279" s="15">
        <f t="shared" si="58"/>
        <v>270</v>
      </c>
      <c r="B279" s="17">
        <f t="shared" si="56"/>
        <v>1662.4364411512572</v>
      </c>
      <c r="C279" s="17">
        <f t="shared" si="57"/>
        <v>626.2408442504216</v>
      </c>
      <c r="D279" s="17">
        <f t="shared" si="59"/>
        <v>1036.1955969008357</v>
      </c>
      <c r="E279" s="18">
        <v>0</v>
      </c>
      <c r="F279" s="17">
        <f t="shared" si="60"/>
        <v>119202.04649918011</v>
      </c>
    </row>
    <row r="280" spans="1:6" ht="12.75">
      <c r="A280" s="15">
        <f t="shared" si="58"/>
        <v>271</v>
      </c>
      <c r="B280" s="17">
        <f t="shared" si="56"/>
        <v>1662.4364411512572</v>
      </c>
      <c r="C280" s="17">
        <f t="shared" si="57"/>
        <v>620.8439921832297</v>
      </c>
      <c r="D280" s="17">
        <f t="shared" si="59"/>
        <v>1041.5924489680274</v>
      </c>
      <c r="E280" s="18">
        <v>0</v>
      </c>
      <c r="F280" s="17">
        <f t="shared" si="60"/>
        <v>118160.45405021208</v>
      </c>
    </row>
    <row r="281" spans="1:6" ht="12.75">
      <c r="A281" s="15">
        <f t="shared" si="58"/>
        <v>272</v>
      </c>
      <c r="B281" s="17">
        <f t="shared" si="56"/>
        <v>1662.4364411512572</v>
      </c>
      <c r="C281" s="17">
        <f t="shared" si="57"/>
        <v>615.4190315115212</v>
      </c>
      <c r="D281" s="17">
        <f t="shared" si="59"/>
        <v>1047.017409639736</v>
      </c>
      <c r="E281" s="18">
        <v>0</v>
      </c>
      <c r="F281" s="17">
        <f t="shared" si="60"/>
        <v>117113.43664057234</v>
      </c>
    </row>
    <row r="282" spans="1:6" ht="12.75">
      <c r="A282" s="15">
        <f t="shared" si="58"/>
        <v>273</v>
      </c>
      <c r="B282" s="17">
        <f t="shared" si="56"/>
        <v>1662.4364411512572</v>
      </c>
      <c r="C282" s="17">
        <f t="shared" si="57"/>
        <v>609.9658158363143</v>
      </c>
      <c r="D282" s="17">
        <f t="shared" si="59"/>
        <v>1052.470625314943</v>
      </c>
      <c r="E282" s="18">
        <v>0</v>
      </c>
      <c r="F282" s="17">
        <f t="shared" si="60"/>
        <v>116060.96601525739</v>
      </c>
    </row>
    <row r="283" spans="1:6" ht="12.75">
      <c r="A283" s="15">
        <f aca="true" t="shared" si="61" ref="A283:A298">IF(AND(F282&lt;&gt;"",F282&gt;0),A282+1,REPT(,1))</f>
        <v>274</v>
      </c>
      <c r="B283" s="17">
        <f t="shared" si="56"/>
        <v>1662.4364411512572</v>
      </c>
      <c r="C283" s="17">
        <f t="shared" si="57"/>
        <v>604.4841979961323</v>
      </c>
      <c r="D283" s="17">
        <f aca="true" t="shared" si="62" ref="D283:D298">IF(AND(F282&lt;&gt;"",F282&gt;0),B283-C283,REPT(,1))</f>
        <v>1057.952243155125</v>
      </c>
      <c r="E283" s="18">
        <v>0</v>
      </c>
      <c r="F283" s="17">
        <f aca="true" t="shared" si="63" ref="F283:F298">IF(AND(F282&lt;&gt;"",F282&gt;0),IF(B283-F282&lt;0,F282-D283-E283,B283-F282),REPT(,1))</f>
        <v>115003.01377210226</v>
      </c>
    </row>
    <row r="284" spans="1:6" ht="12.75">
      <c r="A284" s="15">
        <f t="shared" si="61"/>
        <v>275</v>
      </c>
      <c r="B284" s="17">
        <f t="shared" si="56"/>
        <v>1662.4364411512572</v>
      </c>
      <c r="C284" s="17">
        <f t="shared" si="57"/>
        <v>598.9740300630326</v>
      </c>
      <c r="D284" s="17">
        <f t="shared" si="62"/>
        <v>1063.4624110882246</v>
      </c>
      <c r="E284" s="18">
        <v>0</v>
      </c>
      <c r="F284" s="17">
        <f t="shared" si="63"/>
        <v>113939.55136101403</v>
      </c>
    </row>
    <row r="285" spans="1:6" ht="12.75">
      <c r="A285" s="15">
        <f t="shared" si="61"/>
        <v>276</v>
      </c>
      <c r="B285" s="17">
        <f t="shared" si="56"/>
        <v>1662.4364411512572</v>
      </c>
      <c r="C285" s="17">
        <f t="shared" si="57"/>
        <v>593.4351633386148</v>
      </c>
      <c r="D285" s="17">
        <f t="shared" si="62"/>
        <v>1069.0012778126425</v>
      </c>
      <c r="E285" s="18">
        <v>0</v>
      </c>
      <c r="F285" s="17">
        <f t="shared" si="63"/>
        <v>112870.5500832014</v>
      </c>
    </row>
    <row r="286" spans="1:6" ht="12.75">
      <c r="A286" s="15">
        <f t="shared" si="61"/>
        <v>277</v>
      </c>
      <c r="B286" s="17">
        <f t="shared" si="56"/>
        <v>1662.4364411512572</v>
      </c>
      <c r="C286" s="17">
        <f t="shared" si="57"/>
        <v>587.8674483500072</v>
      </c>
      <c r="D286" s="17">
        <f t="shared" si="62"/>
        <v>1074.56899280125</v>
      </c>
      <c r="E286" s="18">
        <v>0</v>
      </c>
      <c r="F286" s="17">
        <f t="shared" si="63"/>
        <v>111795.98109040015</v>
      </c>
    </row>
    <row r="287" spans="1:6" ht="12.75">
      <c r="A287" s="15">
        <f t="shared" si="61"/>
        <v>278</v>
      </c>
      <c r="B287" s="17">
        <f t="shared" si="56"/>
        <v>1662.4364411512572</v>
      </c>
      <c r="C287" s="17">
        <f t="shared" si="57"/>
        <v>582.2707348458341</v>
      </c>
      <c r="D287" s="17">
        <f t="shared" si="62"/>
        <v>1080.165706305423</v>
      </c>
      <c r="E287" s="18">
        <v>0</v>
      </c>
      <c r="F287" s="17">
        <f t="shared" si="63"/>
        <v>110715.81538409472</v>
      </c>
    </row>
    <row r="288" spans="1:6" ht="12.75">
      <c r="A288" s="15">
        <f t="shared" si="61"/>
        <v>279</v>
      </c>
      <c r="B288" s="17">
        <f t="shared" si="56"/>
        <v>1662.4364411512572</v>
      </c>
      <c r="C288" s="17">
        <f t="shared" si="57"/>
        <v>576.64487179216</v>
      </c>
      <c r="D288" s="17">
        <f t="shared" si="62"/>
        <v>1085.7915693590971</v>
      </c>
      <c r="E288" s="18">
        <v>0</v>
      </c>
      <c r="F288" s="17">
        <f t="shared" si="63"/>
        <v>109630.02381473563</v>
      </c>
    </row>
    <row r="289" spans="1:6" ht="12.75">
      <c r="A289" s="15">
        <f t="shared" si="61"/>
        <v>280</v>
      </c>
      <c r="B289" s="17">
        <f t="shared" si="56"/>
        <v>1662.4364411512572</v>
      </c>
      <c r="C289" s="17">
        <f t="shared" si="57"/>
        <v>570.9897073684147</v>
      </c>
      <c r="D289" s="17">
        <f t="shared" si="62"/>
        <v>1091.4467337828426</v>
      </c>
      <c r="E289" s="18">
        <v>0</v>
      </c>
      <c r="F289" s="17">
        <f t="shared" si="63"/>
        <v>108538.57708095279</v>
      </c>
    </row>
    <row r="290" spans="1:6" ht="12.75">
      <c r="A290" s="15">
        <f t="shared" si="61"/>
        <v>281</v>
      </c>
      <c r="B290" s="17">
        <f t="shared" si="56"/>
        <v>1662.4364411512572</v>
      </c>
      <c r="C290" s="17">
        <f t="shared" si="57"/>
        <v>565.3050889632957</v>
      </c>
      <c r="D290" s="17">
        <f t="shared" si="62"/>
        <v>1097.1313521879615</v>
      </c>
      <c r="E290" s="18">
        <v>0</v>
      </c>
      <c r="F290" s="17">
        <f t="shared" si="63"/>
        <v>107441.44572876483</v>
      </c>
    </row>
    <row r="291" spans="1:6" ht="12.75">
      <c r="A291" s="15">
        <f t="shared" si="61"/>
        <v>282</v>
      </c>
      <c r="B291" s="17">
        <f t="shared" si="56"/>
        <v>1662.4364411512572</v>
      </c>
      <c r="C291" s="17">
        <f t="shared" si="57"/>
        <v>559.5908631706501</v>
      </c>
      <c r="D291" s="17">
        <f t="shared" si="62"/>
        <v>1102.8455779806072</v>
      </c>
      <c r="E291" s="18">
        <v>0</v>
      </c>
      <c r="F291" s="17">
        <f t="shared" si="63"/>
        <v>106338.60015078422</v>
      </c>
    </row>
    <row r="292" spans="1:6" ht="12.75">
      <c r="A292" s="15">
        <f t="shared" si="61"/>
        <v>283</v>
      </c>
      <c r="B292" s="17">
        <f t="shared" si="56"/>
        <v>1662.4364411512572</v>
      </c>
      <c r="C292" s="17">
        <f t="shared" si="57"/>
        <v>553.8468757853344</v>
      </c>
      <c r="D292" s="17">
        <f t="shared" si="62"/>
        <v>1108.5895653659227</v>
      </c>
      <c r="E292" s="18">
        <v>0</v>
      </c>
      <c r="F292" s="17">
        <f t="shared" si="63"/>
        <v>105230.01058541829</v>
      </c>
    </row>
    <row r="293" spans="1:6" ht="12.75">
      <c r="A293" s="15">
        <f t="shared" si="61"/>
        <v>284</v>
      </c>
      <c r="B293" s="17">
        <f t="shared" si="56"/>
        <v>1662.4364411512572</v>
      </c>
      <c r="C293" s="17">
        <f t="shared" si="57"/>
        <v>548.0729717990536</v>
      </c>
      <c r="D293" s="17">
        <f t="shared" si="62"/>
        <v>1114.3634693522035</v>
      </c>
      <c r="E293" s="18">
        <v>0</v>
      </c>
      <c r="F293" s="17">
        <f t="shared" si="63"/>
        <v>104115.64711606609</v>
      </c>
    </row>
    <row r="294" spans="1:6" ht="12.75">
      <c r="A294" s="15">
        <f t="shared" si="61"/>
        <v>285</v>
      </c>
      <c r="B294" s="17">
        <f t="shared" si="56"/>
        <v>1662.4364411512572</v>
      </c>
      <c r="C294" s="17">
        <f t="shared" si="57"/>
        <v>542.2689953961775</v>
      </c>
      <c r="D294" s="17">
        <f t="shared" si="62"/>
        <v>1120.1674457550798</v>
      </c>
      <c r="E294" s="18">
        <v>0</v>
      </c>
      <c r="F294" s="17">
        <f t="shared" si="63"/>
        <v>102995.479670311</v>
      </c>
    </row>
    <row r="295" spans="1:6" ht="12.75">
      <c r="A295" s="15">
        <f t="shared" si="61"/>
        <v>286</v>
      </c>
      <c r="B295" s="17">
        <f t="shared" si="56"/>
        <v>1662.4364411512572</v>
      </c>
      <c r="C295" s="17">
        <f t="shared" si="57"/>
        <v>536.4347899495365</v>
      </c>
      <c r="D295" s="17">
        <f t="shared" si="62"/>
        <v>1126.0016512017207</v>
      </c>
      <c r="E295" s="18">
        <v>0</v>
      </c>
      <c r="F295" s="17">
        <f t="shared" si="63"/>
        <v>101869.47801910929</v>
      </c>
    </row>
    <row r="296" spans="1:6" ht="12.75">
      <c r="A296" s="15">
        <f t="shared" si="61"/>
        <v>287</v>
      </c>
      <c r="B296" s="17">
        <f t="shared" si="56"/>
        <v>1662.4364411512572</v>
      </c>
      <c r="C296" s="17">
        <f t="shared" si="57"/>
        <v>530.5701980161941</v>
      </c>
      <c r="D296" s="17">
        <f t="shared" si="62"/>
        <v>1131.866243135063</v>
      </c>
      <c r="E296" s="18">
        <v>0</v>
      </c>
      <c r="F296" s="17">
        <f t="shared" si="63"/>
        <v>100737.61177597422</v>
      </c>
    </row>
    <row r="297" spans="1:6" ht="12.75">
      <c r="A297" s="15">
        <f t="shared" si="61"/>
        <v>288</v>
      </c>
      <c r="B297" s="17">
        <f t="shared" si="56"/>
        <v>1662.4364411512572</v>
      </c>
      <c r="C297" s="17">
        <f t="shared" si="57"/>
        <v>524.675061333199</v>
      </c>
      <c r="D297" s="17">
        <f t="shared" si="62"/>
        <v>1137.7613798180582</v>
      </c>
      <c r="E297" s="18">
        <v>0</v>
      </c>
      <c r="F297" s="17">
        <f t="shared" si="63"/>
        <v>99599.85039615617</v>
      </c>
    </row>
    <row r="298" spans="1:6" ht="12.75">
      <c r="A298" s="15">
        <f t="shared" si="61"/>
        <v>289</v>
      </c>
      <c r="B298" s="17">
        <f t="shared" si="56"/>
        <v>1662.4364411512572</v>
      </c>
      <c r="C298" s="17">
        <f t="shared" si="57"/>
        <v>518.7492208133133</v>
      </c>
      <c r="D298" s="17">
        <f t="shared" si="62"/>
        <v>1143.687220337944</v>
      </c>
      <c r="E298" s="18">
        <v>0</v>
      </c>
      <c r="F298" s="17">
        <f t="shared" si="63"/>
        <v>98456.16317581822</v>
      </c>
    </row>
    <row r="299" spans="1:6" ht="12.75">
      <c r="A299" s="15">
        <f aca="true" t="shared" si="64" ref="A299:A314">IF(AND(F298&lt;&gt;"",F298&gt;0),A298+1,REPT(,1))</f>
        <v>290</v>
      </c>
      <c r="B299" s="17">
        <f t="shared" si="56"/>
        <v>1662.4364411512572</v>
      </c>
      <c r="C299" s="17">
        <f t="shared" si="57"/>
        <v>512.7925165407198</v>
      </c>
      <c r="D299" s="17">
        <f aca="true" t="shared" si="65" ref="D299:D314">IF(AND(F298&lt;&gt;"",F298&gt;0),B299-C299,REPT(,1))</f>
        <v>1149.6439246105374</v>
      </c>
      <c r="E299" s="18">
        <v>0</v>
      </c>
      <c r="F299" s="17">
        <f aca="true" t="shared" si="66" ref="F299:F314">IF(AND(F298&lt;&gt;"",F298&gt;0),IF(B299-F298&lt;0,F298-D299-E299,B299-F298),REPT(,1))</f>
        <v>97306.51925120768</v>
      </c>
    </row>
    <row r="300" spans="1:6" ht="12.75">
      <c r="A300" s="15">
        <f t="shared" si="64"/>
        <v>291</v>
      </c>
      <c r="B300" s="17">
        <f t="shared" si="56"/>
        <v>1662.4364411512572</v>
      </c>
      <c r="C300" s="17">
        <f t="shared" si="57"/>
        <v>506.8047877667066</v>
      </c>
      <c r="D300" s="17">
        <f t="shared" si="65"/>
        <v>1155.6316533845506</v>
      </c>
      <c r="E300" s="18">
        <v>0</v>
      </c>
      <c r="F300" s="17">
        <f t="shared" si="66"/>
        <v>96150.88759782312</v>
      </c>
    </row>
    <row r="301" spans="1:6" ht="12.75">
      <c r="A301" s="15">
        <f t="shared" si="64"/>
        <v>292</v>
      </c>
      <c r="B301" s="17">
        <f t="shared" si="56"/>
        <v>1662.4364411512572</v>
      </c>
      <c r="C301" s="17">
        <f t="shared" si="57"/>
        <v>500.78587290532874</v>
      </c>
      <c r="D301" s="17">
        <f t="shared" si="65"/>
        <v>1161.6505682459285</v>
      </c>
      <c r="E301" s="18">
        <v>0</v>
      </c>
      <c r="F301" s="17">
        <f t="shared" si="66"/>
        <v>94989.2370295772</v>
      </c>
    </row>
    <row r="302" spans="1:6" ht="12.75">
      <c r="A302" s="15">
        <f t="shared" si="64"/>
        <v>293</v>
      </c>
      <c r="B302" s="17">
        <f t="shared" si="56"/>
        <v>1662.4364411512572</v>
      </c>
      <c r="C302" s="17">
        <f t="shared" si="57"/>
        <v>494.7356095290479</v>
      </c>
      <c r="D302" s="17">
        <f t="shared" si="65"/>
        <v>1167.7008316222093</v>
      </c>
      <c r="E302" s="18">
        <v>0</v>
      </c>
      <c r="F302" s="17">
        <f t="shared" si="66"/>
        <v>93821.53619795499</v>
      </c>
    </row>
    <row r="303" spans="1:6" ht="12.75">
      <c r="A303" s="15">
        <f t="shared" si="64"/>
        <v>294</v>
      </c>
      <c r="B303" s="17">
        <f t="shared" si="56"/>
        <v>1662.4364411512572</v>
      </c>
      <c r="C303" s="17">
        <f t="shared" si="57"/>
        <v>488.6538343643489</v>
      </c>
      <c r="D303" s="17">
        <f t="shared" si="65"/>
        <v>1173.7826067869082</v>
      </c>
      <c r="E303" s="18">
        <v>0</v>
      </c>
      <c r="F303" s="17">
        <f t="shared" si="66"/>
        <v>92647.75359116809</v>
      </c>
    </row>
    <row r="304" spans="1:6" ht="12.75">
      <c r="A304" s="15">
        <f t="shared" si="64"/>
        <v>295</v>
      </c>
      <c r="B304" s="17">
        <f t="shared" si="56"/>
        <v>1662.4364411512572</v>
      </c>
      <c r="C304" s="17">
        <f t="shared" si="57"/>
        <v>482.5403832873338</v>
      </c>
      <c r="D304" s="17">
        <f t="shared" si="65"/>
        <v>1179.8960578639235</v>
      </c>
      <c r="E304" s="18">
        <v>0</v>
      </c>
      <c r="F304" s="17">
        <f t="shared" si="66"/>
        <v>91467.85753330417</v>
      </c>
    </row>
    <row r="305" spans="1:6" ht="12.75">
      <c r="A305" s="15">
        <f t="shared" si="64"/>
        <v>296</v>
      </c>
      <c r="B305" s="17">
        <f t="shared" si="56"/>
        <v>1662.4364411512572</v>
      </c>
      <c r="C305" s="17">
        <f t="shared" si="57"/>
        <v>476.39509131929253</v>
      </c>
      <c r="D305" s="17">
        <f t="shared" si="65"/>
        <v>1186.0413498319647</v>
      </c>
      <c r="E305" s="18">
        <v>0</v>
      </c>
      <c r="F305" s="17">
        <f t="shared" si="66"/>
        <v>90281.8161834722</v>
      </c>
    </row>
    <row r="306" spans="1:6" ht="12.75">
      <c r="A306" s="15">
        <f t="shared" si="64"/>
        <v>297</v>
      </c>
      <c r="B306" s="17">
        <f t="shared" si="56"/>
        <v>1662.4364411512572</v>
      </c>
      <c r="C306" s="17">
        <f t="shared" si="57"/>
        <v>470.217792622251</v>
      </c>
      <c r="D306" s="17">
        <f t="shared" si="65"/>
        <v>1192.2186485290063</v>
      </c>
      <c r="E306" s="18">
        <v>0</v>
      </c>
      <c r="F306" s="17">
        <f t="shared" si="66"/>
        <v>89089.5975349432</v>
      </c>
    </row>
    <row r="307" spans="1:6" ht="12.75">
      <c r="A307" s="15">
        <f t="shared" si="64"/>
        <v>298</v>
      </c>
      <c r="B307" s="17">
        <f t="shared" si="56"/>
        <v>1662.4364411512572</v>
      </c>
      <c r="C307" s="17">
        <f t="shared" si="57"/>
        <v>464.0083204944958</v>
      </c>
      <c r="D307" s="17">
        <f t="shared" si="65"/>
        <v>1198.4281206567614</v>
      </c>
      <c r="E307" s="18">
        <v>0</v>
      </c>
      <c r="F307" s="17">
        <f t="shared" si="66"/>
        <v>87891.16941428643</v>
      </c>
    </row>
    <row r="308" spans="1:6" ht="12.75">
      <c r="A308" s="15">
        <f t="shared" si="64"/>
        <v>299</v>
      </c>
      <c r="B308" s="17">
        <f t="shared" si="56"/>
        <v>1662.4364411512572</v>
      </c>
      <c r="C308" s="17">
        <f t="shared" si="57"/>
        <v>457.76650736607513</v>
      </c>
      <c r="D308" s="17">
        <f t="shared" si="65"/>
        <v>1204.6699337851821</v>
      </c>
      <c r="E308" s="18">
        <v>0</v>
      </c>
      <c r="F308" s="17">
        <f t="shared" si="66"/>
        <v>86686.49948050125</v>
      </c>
    </row>
    <row r="309" spans="1:6" ht="12.75">
      <c r="A309" s="15">
        <f t="shared" si="64"/>
        <v>300</v>
      </c>
      <c r="B309" s="17">
        <f t="shared" si="56"/>
        <v>1662.4364411512572</v>
      </c>
      <c r="C309" s="17">
        <f t="shared" si="57"/>
        <v>451.49218479427736</v>
      </c>
      <c r="D309" s="17">
        <f t="shared" si="65"/>
        <v>1210.9442563569798</v>
      </c>
      <c r="E309" s="18">
        <v>0</v>
      </c>
      <c r="F309" s="17">
        <f t="shared" si="66"/>
        <v>85475.55522414428</v>
      </c>
    </row>
    <row r="310" spans="1:6" ht="12.75">
      <c r="A310" s="15">
        <f t="shared" si="64"/>
        <v>301</v>
      </c>
      <c r="B310" s="17">
        <f t="shared" si="56"/>
        <v>1662.4364411512572</v>
      </c>
      <c r="C310" s="17">
        <f t="shared" si="57"/>
        <v>445.1851834590848</v>
      </c>
      <c r="D310" s="17">
        <f t="shared" si="65"/>
        <v>1217.2512576921724</v>
      </c>
      <c r="E310" s="18">
        <v>0</v>
      </c>
      <c r="F310" s="17">
        <f t="shared" si="66"/>
        <v>84258.3039664521</v>
      </c>
    </row>
    <row r="311" spans="1:6" ht="12.75">
      <c r="A311" s="15">
        <f t="shared" si="64"/>
        <v>302</v>
      </c>
      <c r="B311" s="17">
        <f t="shared" si="56"/>
        <v>1662.4364411512572</v>
      </c>
      <c r="C311" s="17">
        <f t="shared" si="57"/>
        <v>438.8453331586047</v>
      </c>
      <c r="D311" s="17">
        <f t="shared" si="65"/>
        <v>1223.5911079926525</v>
      </c>
      <c r="E311" s="18">
        <v>0</v>
      </c>
      <c r="F311" s="17">
        <f t="shared" si="66"/>
        <v>83034.71285845945</v>
      </c>
    </row>
    <row r="312" spans="1:6" ht="12.75">
      <c r="A312" s="15">
        <f t="shared" si="64"/>
        <v>303</v>
      </c>
      <c r="B312" s="17">
        <f t="shared" si="56"/>
        <v>1662.4364411512572</v>
      </c>
      <c r="C312" s="17">
        <f t="shared" si="57"/>
        <v>432.47246280447627</v>
      </c>
      <c r="D312" s="17">
        <f t="shared" si="65"/>
        <v>1229.963978346781</v>
      </c>
      <c r="E312" s="18">
        <v>0</v>
      </c>
      <c r="F312" s="17">
        <f t="shared" si="66"/>
        <v>81804.74888011266</v>
      </c>
    </row>
    <row r="313" spans="1:6" ht="12.75">
      <c r="A313" s="15">
        <f t="shared" si="64"/>
        <v>304</v>
      </c>
      <c r="B313" s="17">
        <f t="shared" si="56"/>
        <v>1662.4364411512572</v>
      </c>
      <c r="C313" s="17">
        <f t="shared" si="57"/>
        <v>426.0664004172534</v>
      </c>
      <c r="D313" s="17">
        <f t="shared" si="65"/>
        <v>1236.3700407340039</v>
      </c>
      <c r="E313" s="18">
        <v>0</v>
      </c>
      <c r="F313" s="17">
        <f t="shared" si="66"/>
        <v>80568.37883937865</v>
      </c>
    </row>
    <row r="314" spans="1:6" ht="12.75">
      <c r="A314" s="15">
        <f t="shared" si="64"/>
        <v>305</v>
      </c>
      <c r="B314" s="17">
        <f t="shared" si="56"/>
        <v>1662.4364411512572</v>
      </c>
      <c r="C314" s="17">
        <f t="shared" si="57"/>
        <v>419.6269731217638</v>
      </c>
      <c r="D314" s="17">
        <f t="shared" si="65"/>
        <v>1242.8094680294935</v>
      </c>
      <c r="E314" s="18">
        <v>0</v>
      </c>
      <c r="F314" s="17">
        <f t="shared" si="66"/>
        <v>79325.56937134916</v>
      </c>
    </row>
    <row r="315" spans="1:6" ht="12.75">
      <c r="A315" s="15">
        <f aca="true" t="shared" si="67" ref="A315:A330">IF(AND(F314&lt;&gt;"",F314&gt;0),A314+1,REPT(,1))</f>
        <v>306</v>
      </c>
      <c r="B315" s="17">
        <f t="shared" si="56"/>
        <v>1662.4364411512572</v>
      </c>
      <c r="C315" s="17">
        <f t="shared" si="57"/>
        <v>413.15400714244356</v>
      </c>
      <c r="D315" s="17">
        <f aca="true" t="shared" si="68" ref="D315:D330">IF(AND(F314&lt;&gt;"",F314&gt;0),B315-C315,REPT(,1))</f>
        <v>1249.2824340088137</v>
      </c>
      <c r="E315" s="18">
        <v>0</v>
      </c>
      <c r="F315" s="17">
        <f aca="true" t="shared" si="69" ref="F315:F330">IF(AND(F314&lt;&gt;"",F314&gt;0),IF(B315-F314&lt;0,F314-D315-E315,B315-F314),REPT(,1))</f>
        <v>78076.28693734035</v>
      </c>
    </row>
    <row r="316" spans="1:6" ht="12.75">
      <c r="A316" s="15">
        <f t="shared" si="67"/>
        <v>307</v>
      </c>
      <c r="B316" s="17">
        <f t="shared" si="56"/>
        <v>1662.4364411512572</v>
      </c>
      <c r="C316" s="17">
        <f t="shared" si="57"/>
        <v>406.64732779864767</v>
      </c>
      <c r="D316" s="17">
        <f t="shared" si="68"/>
        <v>1255.7891133526095</v>
      </c>
      <c r="E316" s="18">
        <v>0</v>
      </c>
      <c r="F316" s="17">
        <f t="shared" si="69"/>
        <v>76820.49782398774</v>
      </c>
    </row>
    <row r="317" spans="1:6" ht="12.75">
      <c r="A317" s="15">
        <f t="shared" si="67"/>
        <v>308</v>
      </c>
      <c r="B317" s="17">
        <f t="shared" si="56"/>
        <v>1662.4364411512572</v>
      </c>
      <c r="C317" s="17">
        <f t="shared" si="57"/>
        <v>400.1067594999361</v>
      </c>
      <c r="D317" s="17">
        <f t="shared" si="68"/>
        <v>1262.3296816513212</v>
      </c>
      <c r="E317" s="18">
        <v>0</v>
      </c>
      <c r="F317" s="17">
        <f t="shared" si="69"/>
        <v>75558.16814233642</v>
      </c>
    </row>
    <row r="318" spans="1:6" ht="12.75">
      <c r="A318" s="15">
        <f t="shared" si="67"/>
        <v>309</v>
      </c>
      <c r="B318" s="17">
        <f t="shared" si="56"/>
        <v>1662.4364411512572</v>
      </c>
      <c r="C318" s="17">
        <f t="shared" si="57"/>
        <v>393.5321257413355</v>
      </c>
      <c r="D318" s="17">
        <f t="shared" si="68"/>
        <v>1268.9043154099218</v>
      </c>
      <c r="E318" s="18">
        <v>0</v>
      </c>
      <c r="F318" s="17">
        <f t="shared" si="69"/>
        <v>74289.2638269265</v>
      </c>
    </row>
    <row r="319" spans="1:6" ht="12.75">
      <c r="A319" s="15">
        <f t="shared" si="67"/>
        <v>310</v>
      </c>
      <c r="B319" s="17">
        <f t="shared" si="56"/>
        <v>1662.4364411512572</v>
      </c>
      <c r="C319" s="17">
        <f t="shared" si="57"/>
        <v>386.9232490985755</v>
      </c>
      <c r="D319" s="17">
        <f t="shared" si="68"/>
        <v>1275.5131920526817</v>
      </c>
      <c r="E319" s="18">
        <v>0</v>
      </c>
      <c r="F319" s="17">
        <f t="shared" si="69"/>
        <v>73013.75063487382</v>
      </c>
    </row>
    <row r="320" spans="1:6" ht="12.75">
      <c r="A320" s="15">
        <f t="shared" si="67"/>
        <v>311</v>
      </c>
      <c r="B320" s="17">
        <f t="shared" si="56"/>
        <v>1662.4364411512572</v>
      </c>
      <c r="C320" s="17">
        <f t="shared" si="57"/>
        <v>380.27995122330117</v>
      </c>
      <c r="D320" s="17">
        <f t="shared" si="68"/>
        <v>1282.156489927956</v>
      </c>
      <c r="E320" s="18">
        <v>0</v>
      </c>
      <c r="F320" s="17">
        <f t="shared" si="69"/>
        <v>71731.59414494586</v>
      </c>
    </row>
    <row r="321" spans="1:6" ht="12.75">
      <c r="A321" s="15">
        <f t="shared" si="67"/>
        <v>312</v>
      </c>
      <c r="B321" s="17">
        <f t="shared" si="56"/>
        <v>1662.4364411512572</v>
      </c>
      <c r="C321" s="17">
        <f t="shared" si="57"/>
        <v>373.6020528382597</v>
      </c>
      <c r="D321" s="17">
        <f t="shared" si="68"/>
        <v>1288.8343883129976</v>
      </c>
      <c r="E321" s="18">
        <v>0</v>
      </c>
      <c r="F321" s="17">
        <f t="shared" si="69"/>
        <v>70442.75975663286</v>
      </c>
    </row>
    <row r="322" spans="1:6" ht="12.75">
      <c r="A322" s="15">
        <f t="shared" si="67"/>
        <v>313</v>
      </c>
      <c r="B322" s="17">
        <f t="shared" si="56"/>
        <v>1662.4364411512572</v>
      </c>
      <c r="C322" s="17">
        <f t="shared" si="57"/>
        <v>366.8893737324628</v>
      </c>
      <c r="D322" s="17">
        <f t="shared" si="68"/>
        <v>1295.5470674187945</v>
      </c>
      <c r="E322" s="18">
        <v>0</v>
      </c>
      <c r="F322" s="17">
        <f t="shared" si="69"/>
        <v>69147.21268921407</v>
      </c>
    </row>
    <row r="323" spans="1:6" ht="12.75">
      <c r="A323" s="15">
        <f t="shared" si="67"/>
        <v>314</v>
      </c>
      <c r="B323" s="17">
        <f t="shared" si="56"/>
        <v>1662.4364411512572</v>
      </c>
      <c r="C323" s="17">
        <f t="shared" si="57"/>
        <v>360.1417327563232</v>
      </c>
      <c r="D323" s="17">
        <f t="shared" si="68"/>
        <v>1302.2947083949339</v>
      </c>
      <c r="E323" s="18">
        <v>0</v>
      </c>
      <c r="F323" s="17">
        <f t="shared" si="69"/>
        <v>67844.91798081913</v>
      </c>
    </row>
    <row r="324" spans="1:6" ht="12.75">
      <c r="A324" s="15">
        <f t="shared" si="67"/>
        <v>315</v>
      </c>
      <c r="B324" s="17">
        <f t="shared" si="56"/>
        <v>1662.4364411512572</v>
      </c>
      <c r="C324" s="17">
        <f t="shared" si="57"/>
        <v>353.35894781676626</v>
      </c>
      <c r="D324" s="17">
        <f t="shared" si="68"/>
        <v>1309.077493334491</v>
      </c>
      <c r="E324" s="18">
        <v>0</v>
      </c>
      <c r="F324" s="17">
        <f t="shared" si="69"/>
        <v>66535.84048748463</v>
      </c>
    </row>
    <row r="325" spans="1:6" ht="12.75">
      <c r="A325" s="15">
        <f t="shared" si="67"/>
        <v>316</v>
      </c>
      <c r="B325" s="17">
        <f t="shared" si="56"/>
        <v>1662.4364411512572</v>
      </c>
      <c r="C325" s="17">
        <f t="shared" si="57"/>
        <v>346.54083587231577</v>
      </c>
      <c r="D325" s="17">
        <f t="shared" si="68"/>
        <v>1315.8956052789415</v>
      </c>
      <c r="E325" s="18">
        <v>0</v>
      </c>
      <c r="F325" s="17">
        <f t="shared" si="69"/>
        <v>65219.94488220569</v>
      </c>
    </row>
    <row r="326" spans="1:6" ht="12.75">
      <c r="A326" s="15">
        <f t="shared" si="67"/>
        <v>317</v>
      </c>
      <c r="B326" s="17">
        <f t="shared" si="56"/>
        <v>1662.4364411512572</v>
      </c>
      <c r="C326" s="17">
        <f t="shared" si="57"/>
        <v>339.6872129281546</v>
      </c>
      <c r="D326" s="17">
        <f t="shared" si="68"/>
        <v>1322.7492282231026</v>
      </c>
      <c r="E326" s="18">
        <v>0</v>
      </c>
      <c r="F326" s="17">
        <f t="shared" si="69"/>
        <v>63897.195653982584</v>
      </c>
    </row>
    <row r="327" spans="1:6" ht="12.75">
      <c r="A327" s="15">
        <f t="shared" si="67"/>
        <v>318</v>
      </c>
      <c r="B327" s="17">
        <f t="shared" si="56"/>
        <v>1662.4364411512572</v>
      </c>
      <c r="C327" s="17">
        <f t="shared" si="57"/>
        <v>332.7978940311593</v>
      </c>
      <c r="D327" s="17">
        <f t="shared" si="68"/>
        <v>1329.6385471200979</v>
      </c>
      <c r="E327" s="18">
        <v>0</v>
      </c>
      <c r="F327" s="17">
        <f t="shared" si="69"/>
        <v>62567.557106862485</v>
      </c>
    </row>
    <row r="328" spans="1:6" ht="12.75">
      <c r="A328" s="15">
        <f t="shared" si="67"/>
        <v>319</v>
      </c>
      <c r="B328" s="17">
        <f t="shared" si="56"/>
        <v>1662.4364411512572</v>
      </c>
      <c r="C328" s="17">
        <f t="shared" si="57"/>
        <v>325.8726932649088</v>
      </c>
      <c r="D328" s="17">
        <f t="shared" si="68"/>
        <v>1336.5637478863484</v>
      </c>
      <c r="E328" s="18">
        <v>0</v>
      </c>
      <c r="F328" s="17">
        <f t="shared" si="69"/>
        <v>61230.993358976135</v>
      </c>
    </row>
    <row r="329" spans="1:6" ht="12.75">
      <c r="A329" s="15">
        <f t="shared" si="67"/>
        <v>320</v>
      </c>
      <c r="B329" s="17">
        <f t="shared" si="56"/>
        <v>1662.4364411512572</v>
      </c>
      <c r="C329" s="17">
        <f t="shared" si="57"/>
        <v>318.91142374466733</v>
      </c>
      <c r="D329" s="17">
        <f t="shared" si="68"/>
        <v>1343.52501740659</v>
      </c>
      <c r="E329" s="18">
        <v>0</v>
      </c>
      <c r="F329" s="17">
        <f t="shared" si="69"/>
        <v>59887.46834156955</v>
      </c>
    </row>
    <row r="330" spans="1:6" ht="12.75">
      <c r="A330" s="15">
        <f t="shared" si="67"/>
        <v>321</v>
      </c>
      <c r="B330" s="17">
        <f aca="true" t="shared" si="70" ref="B330:B369">IF(AND(F329&lt;&gt;"",F329&gt;0),IF(PMT($B$5/12,$B$4,-$B$3)&lt;=F329,PMT($B$5/12,$B$4,-$B$3),F329),REPT(,1))</f>
        <v>1662.4364411512572</v>
      </c>
      <c r="C330" s="17">
        <f aca="true" t="shared" si="71" ref="C330:C369">IF(AND(F329&lt;&gt;"",F329&gt;0),$B$5/12*F329,REPT(,1))</f>
        <v>311.9138976123414</v>
      </c>
      <c r="D330" s="17">
        <f t="shared" si="68"/>
        <v>1350.522543538916</v>
      </c>
      <c r="E330" s="18">
        <v>0</v>
      </c>
      <c r="F330" s="17">
        <f t="shared" si="69"/>
        <v>58536.94579803063</v>
      </c>
    </row>
    <row r="331" spans="1:6" ht="12.75">
      <c r="A331" s="15">
        <f aca="true" t="shared" si="72" ref="A331:A346">IF(AND(F330&lt;&gt;"",F330&gt;0),A330+1,REPT(,1))</f>
        <v>322</v>
      </c>
      <c r="B331" s="17">
        <f t="shared" si="70"/>
        <v>1662.4364411512572</v>
      </c>
      <c r="C331" s="17">
        <f t="shared" si="71"/>
        <v>304.8799260314095</v>
      </c>
      <c r="D331" s="17">
        <f aca="true" t="shared" si="73" ref="D331:D346">IF(AND(F330&lt;&gt;"",F330&gt;0),B331-C331,REPT(,1))</f>
        <v>1357.5565151198477</v>
      </c>
      <c r="E331" s="18">
        <v>0</v>
      </c>
      <c r="F331" s="17">
        <f aca="true" t="shared" si="74" ref="F331:F346">IF(AND(F330&lt;&gt;"",F330&gt;0),IF(B331-F330&lt;0,F330-D331-E331,B331-F330),REPT(,1))</f>
        <v>57179.389282910786</v>
      </c>
    </row>
    <row r="332" spans="1:6" ht="12.75">
      <c r="A332" s="15">
        <f t="shared" si="72"/>
        <v>323</v>
      </c>
      <c r="B332" s="17">
        <f t="shared" si="70"/>
        <v>1662.4364411512572</v>
      </c>
      <c r="C332" s="17">
        <f t="shared" si="71"/>
        <v>297.809319181827</v>
      </c>
      <c r="D332" s="17">
        <f t="shared" si="73"/>
        <v>1364.6271219694302</v>
      </c>
      <c r="E332" s="18">
        <v>0</v>
      </c>
      <c r="F332" s="17">
        <f t="shared" si="74"/>
        <v>55814.762160941355</v>
      </c>
    </row>
    <row r="333" spans="1:6" ht="12.75">
      <c r="A333" s="15">
        <f t="shared" si="72"/>
        <v>324</v>
      </c>
      <c r="B333" s="17">
        <f t="shared" si="70"/>
        <v>1662.4364411512572</v>
      </c>
      <c r="C333" s="17">
        <f t="shared" si="71"/>
        <v>290.7018862549029</v>
      </c>
      <c r="D333" s="17">
        <f t="shared" si="73"/>
        <v>1371.7345548963544</v>
      </c>
      <c r="E333" s="18">
        <v>0</v>
      </c>
      <c r="F333" s="17">
        <f t="shared" si="74"/>
        <v>54443.027606045</v>
      </c>
    </row>
    <row r="334" spans="1:6" ht="12.75">
      <c r="A334" s="15">
        <f t="shared" si="72"/>
        <v>325</v>
      </c>
      <c r="B334" s="17">
        <f t="shared" si="70"/>
        <v>1662.4364411512572</v>
      </c>
      <c r="C334" s="17">
        <f t="shared" si="71"/>
        <v>283.557435448151</v>
      </c>
      <c r="D334" s="17">
        <f t="shared" si="73"/>
        <v>1378.8790057031063</v>
      </c>
      <c r="E334" s="18">
        <v>0</v>
      </c>
      <c r="F334" s="17">
        <f t="shared" si="74"/>
        <v>53064.14860034189</v>
      </c>
    </row>
    <row r="335" spans="1:6" ht="12.75">
      <c r="A335" s="15">
        <f t="shared" si="72"/>
        <v>326</v>
      </c>
      <c r="B335" s="17">
        <f t="shared" si="70"/>
        <v>1662.4364411512572</v>
      </c>
      <c r="C335" s="17">
        <f t="shared" si="71"/>
        <v>276.375773960114</v>
      </c>
      <c r="D335" s="17">
        <f t="shared" si="73"/>
        <v>1386.0606671911432</v>
      </c>
      <c r="E335" s="18">
        <v>0</v>
      </c>
      <c r="F335" s="17">
        <f t="shared" si="74"/>
        <v>51678.087933150746</v>
      </c>
    </row>
    <row r="336" spans="1:6" ht="12.75">
      <c r="A336" s="15">
        <f t="shared" si="72"/>
        <v>327</v>
      </c>
      <c r="B336" s="17">
        <f t="shared" si="70"/>
        <v>1662.4364411512572</v>
      </c>
      <c r="C336" s="17">
        <f t="shared" si="71"/>
        <v>269.1567079851601</v>
      </c>
      <c r="D336" s="17">
        <f t="shared" si="73"/>
        <v>1393.2797331660972</v>
      </c>
      <c r="E336" s="18">
        <v>0</v>
      </c>
      <c r="F336" s="17">
        <f t="shared" si="74"/>
        <v>50284.80819998465</v>
      </c>
    </row>
    <row r="337" spans="1:6" ht="12.75">
      <c r="A337" s="15">
        <f t="shared" si="72"/>
        <v>328</v>
      </c>
      <c r="B337" s="17">
        <f t="shared" si="70"/>
        <v>1662.4364411512572</v>
      </c>
      <c r="C337" s="17">
        <f t="shared" si="71"/>
        <v>261.90004270825335</v>
      </c>
      <c r="D337" s="17">
        <f t="shared" si="73"/>
        <v>1400.536398443004</v>
      </c>
      <c r="E337" s="18">
        <v>0</v>
      </c>
      <c r="F337" s="17">
        <f t="shared" si="74"/>
        <v>48884.27180154165</v>
      </c>
    </row>
    <row r="338" spans="1:6" ht="12.75">
      <c r="A338" s="15">
        <f t="shared" si="72"/>
        <v>329</v>
      </c>
      <c r="B338" s="17">
        <f t="shared" si="70"/>
        <v>1662.4364411512572</v>
      </c>
      <c r="C338" s="17">
        <f t="shared" si="71"/>
        <v>254.60558229969607</v>
      </c>
      <c r="D338" s="17">
        <f t="shared" si="73"/>
        <v>1407.830858851561</v>
      </c>
      <c r="E338" s="18">
        <v>0</v>
      </c>
      <c r="F338" s="17">
        <f t="shared" si="74"/>
        <v>47476.44094269008</v>
      </c>
    </row>
    <row r="339" spans="1:6" ht="12.75">
      <c r="A339" s="15">
        <f t="shared" si="72"/>
        <v>330</v>
      </c>
      <c r="B339" s="17">
        <f t="shared" si="70"/>
        <v>1662.4364411512572</v>
      </c>
      <c r="C339" s="17">
        <f t="shared" si="71"/>
        <v>247.27312990984416</v>
      </c>
      <c r="D339" s="17">
        <f t="shared" si="73"/>
        <v>1415.163311241413</v>
      </c>
      <c r="E339" s="18">
        <v>0</v>
      </c>
      <c r="F339" s="17">
        <f t="shared" si="74"/>
        <v>46061.27763144867</v>
      </c>
    </row>
    <row r="340" spans="1:6" ht="12.75">
      <c r="A340" s="15">
        <f t="shared" si="72"/>
        <v>331</v>
      </c>
      <c r="B340" s="17">
        <f t="shared" si="70"/>
        <v>1662.4364411512572</v>
      </c>
      <c r="C340" s="17">
        <f t="shared" si="71"/>
        <v>239.90248766379514</v>
      </c>
      <c r="D340" s="17">
        <f t="shared" si="73"/>
        <v>1422.533953487462</v>
      </c>
      <c r="E340" s="18">
        <v>0</v>
      </c>
      <c r="F340" s="17">
        <f t="shared" si="74"/>
        <v>44638.7436779612</v>
      </c>
    </row>
    <row r="341" spans="1:6" ht="12.75">
      <c r="A341" s="15">
        <f t="shared" si="72"/>
        <v>332</v>
      </c>
      <c r="B341" s="17">
        <f t="shared" si="70"/>
        <v>1662.4364411512572</v>
      </c>
      <c r="C341" s="17">
        <f t="shared" si="71"/>
        <v>232.49345665604793</v>
      </c>
      <c r="D341" s="17">
        <f t="shared" si="73"/>
        <v>1429.9429844952092</v>
      </c>
      <c r="E341" s="18">
        <v>0</v>
      </c>
      <c r="F341" s="17">
        <f t="shared" si="74"/>
        <v>43208.80069346599</v>
      </c>
    </row>
    <row r="342" spans="1:6" ht="12.75">
      <c r="A342" s="15">
        <f t="shared" si="72"/>
        <v>333</v>
      </c>
      <c r="B342" s="17">
        <f t="shared" si="70"/>
        <v>1662.4364411512572</v>
      </c>
      <c r="C342" s="17">
        <f t="shared" si="71"/>
        <v>225.04583694513536</v>
      </c>
      <c r="D342" s="17">
        <f t="shared" si="73"/>
        <v>1437.390604206122</v>
      </c>
      <c r="E342" s="18">
        <v>0</v>
      </c>
      <c r="F342" s="17">
        <f t="shared" si="74"/>
        <v>41771.41008925987</v>
      </c>
    </row>
    <row r="343" spans="1:6" ht="12.75">
      <c r="A343" s="15">
        <f t="shared" si="72"/>
        <v>334</v>
      </c>
      <c r="B343" s="17">
        <f t="shared" si="70"/>
        <v>1662.4364411512572</v>
      </c>
      <c r="C343" s="17">
        <f t="shared" si="71"/>
        <v>217.55942754822848</v>
      </c>
      <c r="D343" s="17">
        <f t="shared" si="73"/>
        <v>1444.8770136030287</v>
      </c>
      <c r="E343" s="18">
        <v>0</v>
      </c>
      <c r="F343" s="17">
        <f t="shared" si="74"/>
        <v>40326.533075656844</v>
      </c>
    </row>
    <row r="344" spans="1:6" ht="12.75">
      <c r="A344" s="15">
        <f t="shared" si="72"/>
        <v>335</v>
      </c>
      <c r="B344" s="17">
        <f t="shared" si="70"/>
        <v>1662.4364411512572</v>
      </c>
      <c r="C344" s="17">
        <f t="shared" si="71"/>
        <v>210.03402643571272</v>
      </c>
      <c r="D344" s="17">
        <f t="shared" si="73"/>
        <v>1452.4024147155444</v>
      </c>
      <c r="E344" s="18">
        <v>0</v>
      </c>
      <c r="F344" s="17">
        <f t="shared" si="74"/>
        <v>38874.1306609413</v>
      </c>
    </row>
    <row r="345" spans="1:6" ht="12.75">
      <c r="A345" s="15">
        <f t="shared" si="72"/>
        <v>336</v>
      </c>
      <c r="B345" s="17">
        <f t="shared" si="70"/>
        <v>1662.4364411512572</v>
      </c>
      <c r="C345" s="17">
        <f t="shared" si="71"/>
        <v>202.46943052573593</v>
      </c>
      <c r="D345" s="17">
        <f t="shared" si="73"/>
        <v>1459.9670106255212</v>
      </c>
      <c r="E345" s="18">
        <v>0</v>
      </c>
      <c r="F345" s="17">
        <f t="shared" si="74"/>
        <v>37414.16365031578</v>
      </c>
    </row>
    <row r="346" spans="1:6" ht="12.75">
      <c r="A346" s="15">
        <f t="shared" si="72"/>
        <v>337</v>
      </c>
      <c r="B346" s="17">
        <f t="shared" si="70"/>
        <v>1662.4364411512572</v>
      </c>
      <c r="C346" s="17">
        <f t="shared" si="71"/>
        <v>194.865435678728</v>
      </c>
      <c r="D346" s="17">
        <f t="shared" si="73"/>
        <v>1467.5710054725291</v>
      </c>
      <c r="E346" s="18">
        <v>0</v>
      </c>
      <c r="F346" s="17">
        <f t="shared" si="74"/>
        <v>35946.59264484325</v>
      </c>
    </row>
    <row r="347" spans="1:6" ht="12.75">
      <c r="A347" s="15">
        <f aca="true" t="shared" si="75" ref="A347:A362">IF(AND(F346&lt;&gt;"",F346&gt;0),A346+1,REPT(,1))</f>
        <v>338</v>
      </c>
      <c r="B347" s="17">
        <f t="shared" si="70"/>
        <v>1662.4364411512572</v>
      </c>
      <c r="C347" s="17">
        <f t="shared" si="71"/>
        <v>187.22183669189192</v>
      </c>
      <c r="D347" s="17">
        <f aca="true" t="shared" si="76" ref="D347:D362">IF(AND(F346&lt;&gt;"",F346&gt;0),B347-C347,REPT(,1))</f>
        <v>1475.2146044593653</v>
      </c>
      <c r="E347" s="18">
        <v>0</v>
      </c>
      <c r="F347" s="17">
        <f aca="true" t="shared" si="77" ref="F347:F362">IF(AND(F346&lt;&gt;"",F346&gt;0),IF(B347-F346&lt;0,F346-D347-E347,B347-F346),REPT(,1))</f>
        <v>34471.37804038388</v>
      </c>
    </row>
    <row r="348" spans="1:6" ht="12.75">
      <c r="A348" s="15">
        <f t="shared" si="75"/>
        <v>339</v>
      </c>
      <c r="B348" s="17">
        <f t="shared" si="70"/>
        <v>1662.4364411512572</v>
      </c>
      <c r="C348" s="17">
        <f t="shared" si="71"/>
        <v>179.53842729366605</v>
      </c>
      <c r="D348" s="17">
        <f t="shared" si="76"/>
        <v>1482.8980138575912</v>
      </c>
      <c r="E348" s="18">
        <v>0</v>
      </c>
      <c r="F348" s="17">
        <f t="shared" si="77"/>
        <v>32988.48002652629</v>
      </c>
    </row>
    <row r="349" spans="1:6" ht="12.75">
      <c r="A349" s="15">
        <f t="shared" si="75"/>
        <v>340</v>
      </c>
      <c r="B349" s="17">
        <f t="shared" si="70"/>
        <v>1662.4364411512572</v>
      </c>
      <c r="C349" s="17">
        <f t="shared" si="71"/>
        <v>171.81500013815776</v>
      </c>
      <c r="D349" s="17">
        <f t="shared" si="76"/>
        <v>1490.6214410130995</v>
      </c>
      <c r="E349" s="18">
        <v>0</v>
      </c>
      <c r="F349" s="17">
        <f t="shared" si="77"/>
        <v>31497.85858551319</v>
      </c>
    </row>
    <row r="350" spans="1:6" ht="12.75">
      <c r="A350" s="15">
        <f t="shared" si="75"/>
        <v>341</v>
      </c>
      <c r="B350" s="17">
        <f t="shared" si="70"/>
        <v>1662.4364411512572</v>
      </c>
      <c r="C350" s="17">
        <f t="shared" si="71"/>
        <v>164.05134679954784</v>
      </c>
      <c r="D350" s="17">
        <f t="shared" si="76"/>
        <v>1498.3850943517093</v>
      </c>
      <c r="E350" s="18">
        <v>0</v>
      </c>
      <c r="F350" s="17">
        <f t="shared" si="77"/>
        <v>29999.47349116148</v>
      </c>
    </row>
    <row r="351" spans="1:6" ht="12.75">
      <c r="A351" s="15">
        <f t="shared" si="75"/>
        <v>342</v>
      </c>
      <c r="B351" s="17">
        <f t="shared" si="70"/>
        <v>1662.4364411512572</v>
      </c>
      <c r="C351" s="17">
        <f t="shared" si="71"/>
        <v>156.24725776646602</v>
      </c>
      <c r="D351" s="17">
        <f t="shared" si="76"/>
        <v>1506.1891833847912</v>
      </c>
      <c r="E351" s="18">
        <v>0</v>
      </c>
      <c r="F351" s="17">
        <f t="shared" si="77"/>
        <v>28493.28430777669</v>
      </c>
    </row>
    <row r="352" spans="1:6" ht="12.75">
      <c r="A352" s="15">
        <f t="shared" si="75"/>
        <v>343</v>
      </c>
      <c r="B352" s="17">
        <f t="shared" si="70"/>
        <v>1662.4364411512572</v>
      </c>
      <c r="C352" s="17">
        <f t="shared" si="71"/>
        <v>148.4025224363369</v>
      </c>
      <c r="D352" s="17">
        <f t="shared" si="76"/>
        <v>1514.0339187149202</v>
      </c>
      <c r="E352" s="18">
        <v>0</v>
      </c>
      <c r="F352" s="17">
        <f t="shared" si="77"/>
        <v>26979.250389061766</v>
      </c>
    </row>
    <row r="353" spans="1:6" ht="12.75">
      <c r="A353" s="15">
        <f t="shared" si="75"/>
        <v>344</v>
      </c>
      <c r="B353" s="17">
        <f t="shared" si="70"/>
        <v>1662.4364411512572</v>
      </c>
      <c r="C353" s="17">
        <f t="shared" si="71"/>
        <v>140.5169291096967</v>
      </c>
      <c r="D353" s="17">
        <f t="shared" si="76"/>
        <v>1521.9195120415604</v>
      </c>
      <c r="E353" s="18">
        <v>0</v>
      </c>
      <c r="F353" s="17">
        <f t="shared" si="77"/>
        <v>25457.330877020206</v>
      </c>
    </row>
    <row r="354" spans="1:6" ht="12.75">
      <c r="A354" s="15">
        <f t="shared" si="75"/>
        <v>345</v>
      </c>
      <c r="B354" s="17">
        <f t="shared" si="70"/>
        <v>1662.4364411512572</v>
      </c>
      <c r="C354" s="17">
        <f t="shared" si="71"/>
        <v>132.59026498448023</v>
      </c>
      <c r="D354" s="17">
        <f t="shared" si="76"/>
        <v>1529.846176166777</v>
      </c>
      <c r="E354" s="18">
        <v>0</v>
      </c>
      <c r="F354" s="17">
        <f t="shared" si="77"/>
        <v>23927.484700853427</v>
      </c>
    </row>
    <row r="355" spans="1:6" ht="12.75">
      <c r="A355" s="15">
        <f t="shared" si="75"/>
        <v>346</v>
      </c>
      <c r="B355" s="17">
        <f t="shared" si="70"/>
        <v>1662.4364411512572</v>
      </c>
      <c r="C355" s="17">
        <f t="shared" si="71"/>
        <v>124.62231615027827</v>
      </c>
      <c r="D355" s="17">
        <f t="shared" si="76"/>
        <v>1537.814125000979</v>
      </c>
      <c r="E355" s="18">
        <v>0</v>
      </c>
      <c r="F355" s="17">
        <f t="shared" si="77"/>
        <v>22389.670575852448</v>
      </c>
    </row>
    <row r="356" spans="1:6" ht="12.75">
      <c r="A356" s="15">
        <f t="shared" si="75"/>
        <v>347</v>
      </c>
      <c r="B356" s="17">
        <f t="shared" si="70"/>
        <v>1662.4364411512572</v>
      </c>
      <c r="C356" s="17">
        <f t="shared" si="71"/>
        <v>116.61286758256483</v>
      </c>
      <c r="D356" s="17">
        <f t="shared" si="76"/>
        <v>1545.8235735686924</v>
      </c>
      <c r="E356" s="18">
        <v>0</v>
      </c>
      <c r="F356" s="17">
        <f t="shared" si="77"/>
        <v>20843.847002283754</v>
      </c>
    </row>
    <row r="357" spans="1:6" ht="12.75">
      <c r="A357" s="15">
        <f t="shared" si="75"/>
        <v>348</v>
      </c>
      <c r="B357" s="17">
        <f t="shared" si="70"/>
        <v>1662.4364411512572</v>
      </c>
      <c r="C357" s="17">
        <f t="shared" si="71"/>
        <v>108.56170313689455</v>
      </c>
      <c r="D357" s="17">
        <f t="shared" si="76"/>
        <v>1553.8747380143627</v>
      </c>
      <c r="E357" s="18">
        <v>0</v>
      </c>
      <c r="F357" s="17">
        <f t="shared" si="77"/>
        <v>19289.972264269392</v>
      </c>
    </row>
    <row r="358" spans="1:6" ht="12.75">
      <c r="A358" s="15">
        <f t="shared" si="75"/>
        <v>349</v>
      </c>
      <c r="B358" s="17">
        <f t="shared" si="70"/>
        <v>1662.4364411512572</v>
      </c>
      <c r="C358" s="17">
        <f t="shared" si="71"/>
        <v>100.46860554306974</v>
      </c>
      <c r="D358" s="17">
        <f t="shared" si="76"/>
        <v>1561.9678356081874</v>
      </c>
      <c r="E358" s="18">
        <v>0</v>
      </c>
      <c r="F358" s="17">
        <f t="shared" si="77"/>
        <v>17728.004428661206</v>
      </c>
    </row>
    <row r="359" spans="1:6" ht="12.75">
      <c r="A359" s="15">
        <f t="shared" si="75"/>
        <v>350</v>
      </c>
      <c r="B359" s="17">
        <f t="shared" si="70"/>
        <v>1662.4364411512572</v>
      </c>
      <c r="C359" s="17">
        <f t="shared" si="71"/>
        <v>92.33335639927711</v>
      </c>
      <c r="D359" s="17">
        <f t="shared" si="76"/>
        <v>1570.10308475198</v>
      </c>
      <c r="E359" s="18">
        <v>0</v>
      </c>
      <c r="F359" s="17">
        <f t="shared" si="77"/>
        <v>16157.901343909227</v>
      </c>
    </row>
    <row r="360" spans="1:6" ht="12.75">
      <c r="A360" s="15">
        <f t="shared" si="75"/>
        <v>351</v>
      </c>
      <c r="B360" s="17">
        <f t="shared" si="70"/>
        <v>1662.4364411512572</v>
      </c>
      <c r="C360" s="17">
        <f t="shared" si="71"/>
        <v>84.15573616619389</v>
      </c>
      <c r="D360" s="17">
        <f t="shared" si="76"/>
        <v>1578.2807049850633</v>
      </c>
      <c r="E360" s="18">
        <v>0</v>
      </c>
      <c r="F360" s="17">
        <f t="shared" si="77"/>
        <v>14579.620638924163</v>
      </c>
    </row>
    <row r="361" spans="1:6" ht="12.75">
      <c r="A361" s="15">
        <f t="shared" si="75"/>
        <v>352</v>
      </c>
      <c r="B361" s="17">
        <f t="shared" si="70"/>
        <v>1662.4364411512572</v>
      </c>
      <c r="C361" s="17">
        <f t="shared" si="71"/>
        <v>75.93552416106334</v>
      </c>
      <c r="D361" s="17">
        <f t="shared" si="76"/>
        <v>1586.500916990194</v>
      </c>
      <c r="E361" s="18">
        <v>0</v>
      </c>
      <c r="F361" s="17">
        <f t="shared" si="77"/>
        <v>12993.11972193397</v>
      </c>
    </row>
    <row r="362" spans="1:6" ht="12.75">
      <c r="A362" s="15">
        <f t="shared" si="75"/>
        <v>353</v>
      </c>
      <c r="B362" s="17">
        <f t="shared" si="70"/>
        <v>1662.4364411512572</v>
      </c>
      <c r="C362" s="17">
        <f t="shared" si="71"/>
        <v>67.67249855173942</v>
      </c>
      <c r="D362" s="17">
        <f t="shared" si="76"/>
        <v>1594.7639425995178</v>
      </c>
      <c r="E362" s="18">
        <v>0</v>
      </c>
      <c r="F362" s="17">
        <f t="shared" si="77"/>
        <v>11398.355779334452</v>
      </c>
    </row>
    <row r="363" spans="1:6" ht="12.75">
      <c r="A363" s="15">
        <f aca="true" t="shared" si="78" ref="A363:A369">IF(AND(F362&lt;&gt;"",F362&gt;0),A362+1,REPT(,1))</f>
        <v>354</v>
      </c>
      <c r="B363" s="17">
        <f t="shared" si="70"/>
        <v>1662.4364411512572</v>
      </c>
      <c r="C363" s="17">
        <f t="shared" si="71"/>
        <v>59.36643635070027</v>
      </c>
      <c r="D363" s="17">
        <f aca="true" t="shared" si="79" ref="D363:D369">IF(AND(F362&lt;&gt;"",F362&gt;0),B363-C363,REPT(,1))</f>
        <v>1603.070004800557</v>
      </c>
      <c r="E363" s="18">
        <v>0</v>
      </c>
      <c r="F363" s="17">
        <f aca="true" t="shared" si="80" ref="F363:F369">IF(AND(F362&lt;&gt;"",F362&gt;0),IF(B363-F362&lt;0,F362-D363-E363,B363-F362),REPT(,1))</f>
        <v>9795.285774533895</v>
      </c>
    </row>
    <row r="364" spans="1:6" ht="12.75">
      <c r="A364" s="15">
        <f t="shared" si="78"/>
        <v>355</v>
      </c>
      <c r="B364" s="17">
        <f t="shared" si="70"/>
        <v>1662.4364411512572</v>
      </c>
      <c r="C364" s="17">
        <f t="shared" si="71"/>
        <v>51.0171134090307</v>
      </c>
      <c r="D364" s="17">
        <f t="shared" si="79"/>
        <v>1611.4193277422264</v>
      </c>
      <c r="E364" s="18">
        <v>0</v>
      </c>
      <c r="F364" s="17">
        <f t="shared" si="80"/>
        <v>8183.866446791669</v>
      </c>
    </row>
    <row r="365" spans="1:6" ht="12.75">
      <c r="A365" s="15">
        <f t="shared" si="78"/>
        <v>356</v>
      </c>
      <c r="B365" s="17">
        <f t="shared" si="70"/>
        <v>1662.4364411512572</v>
      </c>
      <c r="C365" s="17">
        <f t="shared" si="71"/>
        <v>42.62430441037327</v>
      </c>
      <c r="D365" s="17">
        <f t="shared" si="79"/>
        <v>1619.812136740884</v>
      </c>
      <c r="E365" s="18">
        <v>0</v>
      </c>
      <c r="F365" s="17">
        <f t="shared" si="80"/>
        <v>6564.054310050785</v>
      </c>
    </row>
    <row r="366" spans="1:6" ht="12.75">
      <c r="A366" s="15">
        <f t="shared" si="78"/>
        <v>357</v>
      </c>
      <c r="B366" s="17">
        <f t="shared" si="70"/>
        <v>1662.4364411512572</v>
      </c>
      <c r="C366" s="17">
        <f t="shared" si="71"/>
        <v>34.18778286484783</v>
      </c>
      <c r="D366" s="17">
        <f t="shared" si="79"/>
        <v>1628.2486582864094</v>
      </c>
      <c r="E366" s="18">
        <v>0</v>
      </c>
      <c r="F366" s="17">
        <f t="shared" si="80"/>
        <v>4935.805651764375</v>
      </c>
    </row>
    <row r="367" spans="1:6" ht="12.75">
      <c r="A367" s="15">
        <f t="shared" si="78"/>
        <v>358</v>
      </c>
      <c r="B367" s="17">
        <f t="shared" si="70"/>
        <v>1662.4364411512572</v>
      </c>
      <c r="C367" s="17">
        <f t="shared" si="71"/>
        <v>25.707321102939453</v>
      </c>
      <c r="D367" s="17">
        <f t="shared" si="79"/>
        <v>1636.7291200483178</v>
      </c>
      <c r="E367" s="18">
        <v>0</v>
      </c>
      <c r="F367" s="17">
        <f t="shared" si="80"/>
        <v>3299.0765317160576</v>
      </c>
    </row>
    <row r="368" spans="1:6" ht="12.75">
      <c r="A368" s="15">
        <f t="shared" si="78"/>
        <v>359</v>
      </c>
      <c r="B368" s="17">
        <f t="shared" si="70"/>
        <v>1662.4364411512572</v>
      </c>
      <c r="C368" s="17">
        <f t="shared" si="71"/>
        <v>17.182690269354467</v>
      </c>
      <c r="D368" s="17">
        <f t="shared" si="79"/>
        <v>1645.2537508819028</v>
      </c>
      <c r="E368" s="18">
        <v>0</v>
      </c>
      <c r="F368" s="17">
        <f t="shared" si="80"/>
        <v>1653.8227808341549</v>
      </c>
    </row>
    <row r="369" spans="1:6" ht="13.5" thickBot="1">
      <c r="A369" s="15">
        <f t="shared" si="78"/>
        <v>360</v>
      </c>
      <c r="B369" s="17">
        <f t="shared" si="70"/>
        <v>1653.8227808341549</v>
      </c>
      <c r="C369" s="17">
        <f t="shared" si="71"/>
        <v>8.613660316844555</v>
      </c>
      <c r="D369" s="17">
        <f t="shared" si="79"/>
        <v>1645.2091205173103</v>
      </c>
      <c r="E369" s="18">
        <v>0</v>
      </c>
      <c r="F369" s="17">
        <f t="shared" si="80"/>
        <v>0</v>
      </c>
    </row>
    <row r="370" spans="1:6" ht="12.75">
      <c r="A370" s="23"/>
      <c r="B370" s="23"/>
      <c r="C370" s="23"/>
      <c r="D370" s="23"/>
      <c r="E370" s="23"/>
      <c r="F370" s="23"/>
    </row>
  </sheetData>
  <sheetProtection/>
  <conditionalFormatting sqref="E11:E369">
    <cfRule type="cellIs" priority="1" dxfId="1" operator="equal" stopIfTrue="1">
      <formula>0</formula>
    </cfRule>
  </conditionalFormatting>
  <printOptions/>
  <pageMargins left="0.75" right="0.75" top="1" bottom="1" header="0.5" footer="0.5"/>
  <pageSetup fitToHeight="1" fitToWidth="1" horizontalDpi="600" verticalDpi="600" orientation="portrait" scale="73" r:id="rId2"/>
  <headerFooter alignWithMargins="0">
    <oddHeader>&amp;CPrepared by Timothy R. Mayes &amp;D&amp;RPage &amp;P</oddHeader>
  </headerFooter>
  <drawing r:id="rId1"/>
</worksheet>
</file>

<file path=xl/worksheets/sheet2.xml><?xml version="1.0" encoding="utf-8"?>
<worksheet xmlns="http://schemas.openxmlformats.org/spreadsheetml/2006/main" xmlns:r="http://schemas.openxmlformats.org/officeDocument/2006/relationships">
  <dimension ref="A1:D362"/>
  <sheetViews>
    <sheetView zoomScalePageLayoutView="0" workbookViewId="0" topLeftCell="A1">
      <selection activeCell="O1" sqref="O1"/>
    </sheetView>
  </sheetViews>
  <sheetFormatPr defaultColWidth="8.83203125" defaultRowHeight="12.75"/>
  <cols>
    <col min="1" max="1" width="6" style="0" customWidth="1"/>
    <col min="2" max="3" width="7.83203125" style="0" customWidth="1"/>
    <col min="4" max="4" width="10.66015625" style="0" customWidth="1"/>
  </cols>
  <sheetData>
    <row r="1" spans="1:4" ht="12.75">
      <c r="A1" s="3" t="s">
        <v>13</v>
      </c>
      <c r="B1" s="3" t="s">
        <v>14</v>
      </c>
      <c r="C1" s="3" t="s">
        <v>15</v>
      </c>
      <c r="D1" s="3" t="s">
        <v>9</v>
      </c>
    </row>
    <row r="2" spans="1:4" ht="12.75">
      <c r="A2">
        <f>'Amortization Schedule'!A9</f>
        <v>0</v>
      </c>
      <c r="B2">
        <f>'Amortization Schedule'!C9</f>
        <v>0</v>
      </c>
      <c r="C2">
        <f>'Amortization Schedule'!D9</f>
        <v>0</v>
      </c>
      <c r="D2" s="1">
        <f>'Amortization Schedule'!F9</f>
        <v>270000</v>
      </c>
    </row>
    <row r="3" spans="1:4" ht="12.75">
      <c r="A3">
        <f>'Amortization Schedule'!A10</f>
        <v>1</v>
      </c>
      <c r="B3" s="2">
        <f>'Amortization Schedule'!C10</f>
        <v>1406.25</v>
      </c>
      <c r="C3" s="2">
        <f>'Amortization Schedule'!D10</f>
        <v>256.1864411512572</v>
      </c>
      <c r="D3" s="1">
        <f>'Amortization Schedule'!F10</f>
        <v>269743.81355884875</v>
      </c>
    </row>
    <row r="4" spans="1:4" ht="12.75">
      <c r="A4">
        <f>'Amortization Schedule'!A11</f>
        <v>2</v>
      </c>
      <c r="B4" s="2">
        <f>'Amortization Schedule'!C11</f>
        <v>1404.9156956190038</v>
      </c>
      <c r="C4" s="2">
        <f>'Amortization Schedule'!D11</f>
        <v>257.5207455322534</v>
      </c>
      <c r="D4" s="1">
        <f>'Amortization Schedule'!F11</f>
        <v>269486.2928133165</v>
      </c>
    </row>
    <row r="5" spans="1:4" ht="12.75">
      <c r="A5">
        <f>'Amortization Schedule'!A12</f>
        <v>3</v>
      </c>
      <c r="B5" s="2">
        <f>'Amortization Schedule'!C12</f>
        <v>1403.5744417360233</v>
      </c>
      <c r="C5" s="2">
        <f>'Amortization Schedule'!D12</f>
        <v>258.86199941523387</v>
      </c>
      <c r="D5" s="1">
        <f>'Amortization Schedule'!F12</f>
        <v>269227.4308139013</v>
      </c>
    </row>
    <row r="6" spans="1:4" ht="12.75">
      <c r="A6">
        <f>'Amortization Schedule'!A13</f>
        <v>4</v>
      </c>
      <c r="B6" s="2">
        <f>'Amortization Schedule'!C13</f>
        <v>1402.2262021557358</v>
      </c>
      <c r="C6" s="2">
        <f>'Amortization Schedule'!D13</f>
        <v>260.2102389955214</v>
      </c>
      <c r="D6" s="1">
        <f>'Amortization Schedule'!F13</f>
        <v>268967.2205749058</v>
      </c>
    </row>
    <row r="7" spans="1:4" ht="12.75">
      <c r="A7">
        <f>'Amortization Schedule'!A14</f>
        <v>5</v>
      </c>
      <c r="B7" s="2">
        <f>'Amortization Schedule'!C14</f>
        <v>1400.870940494301</v>
      </c>
      <c r="C7" s="2">
        <f>'Amortization Schedule'!D14</f>
        <v>261.56550065695615</v>
      </c>
      <c r="D7" s="1">
        <f>'Amortization Schedule'!F14</f>
        <v>268705.65507424885</v>
      </c>
    </row>
    <row r="8" spans="1:4" ht="12.75">
      <c r="A8">
        <f>'Amortization Schedule'!A15</f>
        <v>6</v>
      </c>
      <c r="B8" s="2">
        <f>'Amortization Schedule'!C15</f>
        <v>1399.5086201783793</v>
      </c>
      <c r="C8" s="2">
        <f>'Amortization Schedule'!D15</f>
        <v>262.92782097287795</v>
      </c>
      <c r="D8" s="1">
        <f>'Amortization Schedule'!F15</f>
        <v>268442.727253276</v>
      </c>
    </row>
    <row r="9" spans="1:4" ht="12.75">
      <c r="A9">
        <f>'Amortization Schedule'!A16</f>
        <v>7</v>
      </c>
      <c r="B9" s="2">
        <f>'Amortization Schedule'!C16</f>
        <v>1398.1392044441457</v>
      </c>
      <c r="C9" s="2">
        <f>'Amortization Schedule'!D16</f>
        <v>264.29723670711155</v>
      </c>
      <c r="D9" s="1">
        <f>'Amortization Schedule'!F16</f>
        <v>268178.43001656886</v>
      </c>
    </row>
    <row r="10" spans="1:4" ht="12.75">
      <c r="A10">
        <f>'Amortization Schedule'!A17</f>
        <v>8</v>
      </c>
      <c r="B10" s="2">
        <f>'Amortization Schedule'!C17</f>
        <v>1396.762656336296</v>
      </c>
      <c r="C10" s="2">
        <f>'Amortization Schedule'!D17</f>
        <v>265.6737848149612</v>
      </c>
      <c r="D10" s="1">
        <f>'Amortization Schedule'!F17</f>
        <v>267912.7562317539</v>
      </c>
    </row>
    <row r="11" spans="1:4" ht="12.75">
      <c r="A11">
        <f>'Amortization Schedule'!A18</f>
        <v>9</v>
      </c>
      <c r="B11" s="2">
        <f>'Amortization Schedule'!C18</f>
        <v>1395.3789387070515</v>
      </c>
      <c r="C11" s="2">
        <f>'Amortization Schedule'!D18</f>
        <v>267.05750244420574</v>
      </c>
      <c r="D11" s="1">
        <f>'Amortization Schedule'!F18</f>
        <v>267645.6987293097</v>
      </c>
    </row>
    <row r="12" spans="1:4" ht="12.75">
      <c r="A12">
        <f>'Amortization Schedule'!A19</f>
        <v>10</v>
      </c>
      <c r="B12" s="2">
        <f>'Amortization Schedule'!C19</f>
        <v>1393.9880142151546</v>
      </c>
      <c r="C12" s="2">
        <f>'Amortization Schedule'!D19</f>
        <v>268.4484269361026</v>
      </c>
      <c r="D12" s="1">
        <f>'Amortization Schedule'!F19</f>
        <v>267377.2503023736</v>
      </c>
    </row>
    <row r="13" spans="1:4" ht="12.75">
      <c r="A13">
        <f>'Amortization Schedule'!A20</f>
        <v>11</v>
      </c>
      <c r="B13" s="2">
        <f>'Amortization Schedule'!C20</f>
        <v>1392.5898453248624</v>
      </c>
      <c r="C13" s="2">
        <f>'Amortization Schedule'!D20</f>
        <v>269.84659582639483</v>
      </c>
      <c r="D13" s="1">
        <f>'Amortization Schedule'!F20</f>
        <v>267107.4037065472</v>
      </c>
    </row>
    <row r="14" spans="1:4" ht="12.75">
      <c r="A14">
        <f>'Amortization Schedule'!A21</f>
        <v>12</v>
      </c>
      <c r="B14" s="2">
        <f>'Amortization Schedule'!C21</f>
        <v>1391.1843943049334</v>
      </c>
      <c r="C14" s="2">
        <f>'Amortization Schedule'!D21</f>
        <v>271.25204684632376</v>
      </c>
      <c r="D14" s="1">
        <f>'Amortization Schedule'!F21</f>
        <v>266836.1516597009</v>
      </c>
    </row>
    <row r="15" spans="1:4" ht="12.75">
      <c r="A15">
        <f>'Amortization Schedule'!A22</f>
        <v>13</v>
      </c>
      <c r="B15" s="2">
        <f>'Amortization Schedule'!C22</f>
        <v>1389.7716232276089</v>
      </c>
      <c r="C15" s="2">
        <f>'Amortization Schedule'!D22</f>
        <v>272.66481792364834</v>
      </c>
      <c r="D15" s="1">
        <f>'Amortization Schedule'!F22</f>
        <v>266563.4868417773</v>
      </c>
    </row>
    <row r="16" spans="1:4" ht="12.75">
      <c r="A16">
        <f>'Amortization Schedule'!A23</f>
        <v>14</v>
      </c>
      <c r="B16" s="2">
        <f>'Amortization Schedule'!C23</f>
        <v>1388.35149396759</v>
      </c>
      <c r="C16" s="2">
        <f>'Amortization Schedule'!D23</f>
        <v>274.0849471836673</v>
      </c>
      <c r="D16" s="1">
        <f>'Amortization Schedule'!F23</f>
        <v>266289.4018945936</v>
      </c>
    </row>
    <row r="17" spans="1:4" ht="12.75">
      <c r="A17">
        <f>'Amortization Schedule'!A24</f>
        <v>15</v>
      </c>
      <c r="B17" s="2">
        <f>'Amortization Schedule'!C24</f>
        <v>1386.9239682010084</v>
      </c>
      <c r="C17" s="2">
        <f>'Amortization Schedule'!D24</f>
        <v>275.5124729502488</v>
      </c>
      <c r="D17" s="1">
        <f>'Amortization Schedule'!F24</f>
        <v>266013.88942164334</v>
      </c>
    </row>
    <row r="18" spans="1:4" ht="12.75">
      <c r="A18">
        <f>'Amortization Schedule'!A25</f>
        <v>16</v>
      </c>
      <c r="B18" s="2">
        <f>'Amortization Schedule'!C25</f>
        <v>1385.4890074043924</v>
      </c>
      <c r="C18" s="2">
        <f>'Amortization Schedule'!D25</f>
        <v>276.9474337468648</v>
      </c>
      <c r="D18" s="1">
        <f>'Amortization Schedule'!F25</f>
        <v>265736.94198789645</v>
      </c>
    </row>
    <row r="19" spans="1:4" ht="12.75">
      <c r="A19">
        <f>'Amortization Schedule'!A26</f>
        <v>17</v>
      </c>
      <c r="B19" s="2">
        <f>'Amortization Schedule'!C26</f>
        <v>1384.0465728536274</v>
      </c>
      <c r="C19" s="2">
        <f>'Amortization Schedule'!D26</f>
        <v>278.38986829762985</v>
      </c>
      <c r="D19" s="1">
        <f>'Amortization Schedule'!F26</f>
        <v>265458.55211959884</v>
      </c>
    </row>
    <row r="20" spans="1:4" ht="12.75">
      <c r="A20">
        <f>'Amortization Schedule'!A27</f>
        <v>18</v>
      </c>
      <c r="B20" s="2">
        <f>'Amortization Schedule'!C27</f>
        <v>1382.5966256229106</v>
      </c>
      <c r="C20" s="2">
        <f>'Amortization Schedule'!D27</f>
        <v>279.83981552834666</v>
      </c>
      <c r="D20" s="1">
        <f>'Amortization Schedule'!F27</f>
        <v>265178.7123040705</v>
      </c>
    </row>
    <row r="21" spans="1:4" ht="12.75">
      <c r="A21">
        <f>'Amortization Schedule'!A28</f>
        <v>19</v>
      </c>
      <c r="B21" s="2">
        <f>'Amortization Schedule'!C28</f>
        <v>1381.1391265837003</v>
      </c>
      <c r="C21" s="2">
        <f>'Amortization Schedule'!D28</f>
        <v>281.2973145675569</v>
      </c>
      <c r="D21" s="1">
        <f>'Amortization Schedule'!F28</f>
        <v>264897.4149895029</v>
      </c>
    </row>
    <row r="22" spans="1:4" ht="12.75">
      <c r="A22">
        <f>'Amortization Schedule'!A29</f>
        <v>20</v>
      </c>
      <c r="B22" s="2">
        <f>'Amortization Schedule'!C29</f>
        <v>1379.674036403661</v>
      </c>
      <c r="C22" s="2">
        <f>'Amortization Schedule'!D29</f>
        <v>282.7624047475963</v>
      </c>
      <c r="D22" s="1">
        <f>'Amortization Schedule'!F29</f>
        <v>264614.6525847553</v>
      </c>
    </row>
    <row r="23" spans="1:4" ht="12.75">
      <c r="A23">
        <f>'Amortization Schedule'!A30</f>
        <v>21</v>
      </c>
      <c r="B23" s="2">
        <f>'Amortization Schedule'!C30</f>
        <v>1378.2013155456007</v>
      </c>
      <c r="C23" s="2">
        <f>'Amortization Schedule'!D30</f>
        <v>284.23512560565655</v>
      </c>
      <c r="D23" s="1">
        <f>'Amortization Schedule'!F30</f>
        <v>264330.41745914967</v>
      </c>
    </row>
    <row r="24" spans="1:4" ht="12.75">
      <c r="A24">
        <f>'Amortization Schedule'!A31</f>
        <v>22</v>
      </c>
      <c r="B24" s="2">
        <f>'Amortization Schedule'!C31</f>
        <v>1376.7209242664044</v>
      </c>
      <c r="C24" s="2">
        <f>'Amortization Schedule'!D31</f>
        <v>285.71551688485283</v>
      </c>
      <c r="D24" s="1">
        <f>'Amortization Schedule'!F31</f>
        <v>264044.7019422648</v>
      </c>
    </row>
    <row r="25" spans="1:4" ht="12.75">
      <c r="A25">
        <f>'Amortization Schedule'!A32</f>
        <v>23</v>
      </c>
      <c r="B25" s="2">
        <f>'Amortization Schedule'!C32</f>
        <v>1375.2328226159625</v>
      </c>
      <c r="C25" s="2">
        <f>'Amortization Schedule'!D32</f>
        <v>287.2036185352947</v>
      </c>
      <c r="D25" s="1">
        <f>'Amortization Schedule'!F32</f>
        <v>263757.4983237295</v>
      </c>
    </row>
    <row r="26" spans="1:4" ht="12.75">
      <c r="A26">
        <f>'Amortization Schedule'!A33</f>
        <v>24</v>
      </c>
      <c r="B26" s="2">
        <f>'Amortization Schedule'!C33</f>
        <v>1373.736970436091</v>
      </c>
      <c r="C26" s="2">
        <f>'Amortization Schedule'!D33</f>
        <v>288.69947071516617</v>
      </c>
      <c r="D26" s="1">
        <f>'Amortization Schedule'!F33</f>
        <v>263468.7988530143</v>
      </c>
    </row>
    <row r="27" spans="1:4" ht="12.75">
      <c r="A27">
        <f>'Amortization Schedule'!A34</f>
        <v>25</v>
      </c>
      <c r="B27" s="2">
        <f>'Amortization Schedule'!C34</f>
        <v>1372.2333273594495</v>
      </c>
      <c r="C27" s="2">
        <f>'Amortization Schedule'!D34</f>
        <v>290.2031137918077</v>
      </c>
      <c r="D27" s="1">
        <f>'Amortization Schedule'!F34</f>
        <v>263178.5957392225</v>
      </c>
    </row>
    <row r="28" spans="1:4" ht="12.75">
      <c r="A28">
        <f>'Amortization Schedule'!A35</f>
        <v>26</v>
      </c>
      <c r="B28" s="2">
        <f>'Amortization Schedule'!C35</f>
        <v>1370.7218528084504</v>
      </c>
      <c r="C28" s="2">
        <f>'Amortization Schedule'!D35</f>
        <v>291.7145883428068</v>
      </c>
      <c r="D28" s="1">
        <f>'Amortization Schedule'!F35</f>
        <v>262886.88115087966</v>
      </c>
    </row>
    <row r="29" spans="1:4" ht="12.75">
      <c r="A29">
        <f>'Amortization Schedule'!A36</f>
        <v>27</v>
      </c>
      <c r="B29" s="2">
        <f>'Amortization Schedule'!C36</f>
        <v>1369.2025059941648</v>
      </c>
      <c r="C29" s="2">
        <f>'Amortization Schedule'!D36</f>
        <v>293.23393515709245</v>
      </c>
      <c r="D29" s="1">
        <f>'Amortization Schedule'!F36</f>
        <v>262593.6472157226</v>
      </c>
    </row>
    <row r="30" spans="1:4" ht="12.75">
      <c r="A30">
        <f>'Amortization Schedule'!A37</f>
        <v>28</v>
      </c>
      <c r="B30" s="2">
        <f>'Amortization Schedule'!C37</f>
        <v>1367.6752459152217</v>
      </c>
      <c r="C30" s="2">
        <f>'Amortization Schedule'!D37</f>
        <v>294.7611952360355</v>
      </c>
      <c r="D30" s="1">
        <f>'Amortization Schedule'!F37</f>
        <v>262298.88602048653</v>
      </c>
    </row>
    <row r="31" spans="1:4" ht="12.75">
      <c r="A31">
        <f>'Amortization Schedule'!A38</f>
        <v>29</v>
      </c>
      <c r="B31" s="2">
        <f>'Amortization Schedule'!C38</f>
        <v>1366.1400313567005</v>
      </c>
      <c r="C31" s="2">
        <f>'Amortization Schedule'!D38</f>
        <v>296.29640979455667</v>
      </c>
      <c r="D31" s="1">
        <f>'Amortization Schedule'!F38</f>
        <v>262002.58961069197</v>
      </c>
    </row>
    <row r="32" spans="1:4" ht="12.75">
      <c r="A32">
        <f>'Amortization Schedule'!A39</f>
        <v>30</v>
      </c>
      <c r="B32" s="2">
        <f>'Amortization Schedule'!C39</f>
        <v>1364.5968208890206</v>
      </c>
      <c r="C32" s="2">
        <f>'Amortization Schedule'!D39</f>
        <v>297.8396202622366</v>
      </c>
      <c r="D32" s="1">
        <f>'Amortization Schedule'!F39</f>
        <v>261704.74999042973</v>
      </c>
    </row>
    <row r="33" spans="1:4" ht="12.75">
      <c r="A33">
        <f>'Amortization Schedule'!A40</f>
        <v>31</v>
      </c>
      <c r="B33" s="2">
        <f>'Amortization Schedule'!C40</f>
        <v>1363.0455728668214</v>
      </c>
      <c r="C33" s="2">
        <f>'Amortization Schedule'!D40</f>
        <v>299.3908682844358</v>
      </c>
      <c r="D33" s="1">
        <f>'Amortization Schedule'!F40</f>
        <v>261405.35912214528</v>
      </c>
    </row>
    <row r="34" spans="1:4" ht="12.75">
      <c r="A34">
        <f>'Amortization Schedule'!A41</f>
        <v>32</v>
      </c>
      <c r="B34" s="2">
        <f>'Amortization Schedule'!C41</f>
        <v>1361.48624542784</v>
      </c>
      <c r="C34" s="2">
        <f>'Amortization Schedule'!D41</f>
        <v>300.9501957234172</v>
      </c>
      <c r="D34" s="1">
        <f>'Amortization Schedule'!F41</f>
        <v>261104.40892642186</v>
      </c>
    </row>
    <row r="35" spans="1:4" ht="12.75">
      <c r="A35">
        <f>'Amortization Schedule'!A42</f>
        <v>33</v>
      </c>
      <c r="B35" s="2">
        <f>'Amortization Schedule'!C42</f>
        <v>1359.9187964917805</v>
      </c>
      <c r="C35" s="2">
        <f>'Amortization Schedule'!D42</f>
        <v>302.5176446594767</v>
      </c>
      <c r="D35" s="1">
        <f>'Amortization Schedule'!F42</f>
        <v>260801.8912817624</v>
      </c>
    </row>
    <row r="36" spans="1:4" ht="12.75">
      <c r="A36">
        <f>'Amortization Schedule'!A43</f>
        <v>34</v>
      </c>
      <c r="B36" s="2">
        <f>'Amortization Schedule'!C43</f>
        <v>1358.343183759179</v>
      </c>
      <c r="C36" s="2">
        <f>'Amortization Schedule'!D43</f>
        <v>304.09325739207816</v>
      </c>
      <c r="D36" s="1">
        <f>'Amortization Schedule'!F43</f>
        <v>260497.7980243703</v>
      </c>
    </row>
    <row r="37" spans="1:4" ht="12.75">
      <c r="A37">
        <f>'Amortization Schedule'!A44</f>
        <v>35</v>
      </c>
      <c r="B37" s="2">
        <f>'Amortization Schedule'!C44</f>
        <v>1356.759364710262</v>
      </c>
      <c r="C37" s="2">
        <f>'Amortization Schedule'!D44</f>
        <v>305.6770764409953</v>
      </c>
      <c r="D37" s="1">
        <f>'Amortization Schedule'!F44</f>
        <v>260192.1209479293</v>
      </c>
    </row>
    <row r="38" spans="1:4" ht="12.75">
      <c r="A38">
        <f>'Amortization Schedule'!A45</f>
        <v>36</v>
      </c>
      <c r="B38" s="2">
        <f>'Amortization Schedule'!C45</f>
        <v>1355.1672966037984</v>
      </c>
      <c r="C38" s="2">
        <f>'Amortization Schedule'!D45</f>
        <v>307.26914454745884</v>
      </c>
      <c r="D38" s="1">
        <f>'Amortization Schedule'!F45</f>
        <v>259884.85180338184</v>
      </c>
    </row>
    <row r="39" spans="1:4" ht="12.75">
      <c r="A39">
        <f>'Amortization Schedule'!A46</f>
        <v>37</v>
      </c>
      <c r="B39" s="2">
        <f>'Amortization Schedule'!C46</f>
        <v>1353.566936475947</v>
      </c>
      <c r="C39" s="2">
        <f>'Amortization Schedule'!D46</f>
        <v>308.8695046753103</v>
      </c>
      <c r="D39" s="1">
        <f>'Amortization Schedule'!F46</f>
        <v>259575.98229870654</v>
      </c>
    </row>
    <row r="40" spans="1:4" ht="12.75">
      <c r="A40">
        <f>'Amortization Schedule'!A47</f>
        <v>38</v>
      </c>
      <c r="B40" s="2">
        <f>'Amortization Schedule'!C47</f>
        <v>1351.9582411390966</v>
      </c>
      <c r="C40" s="2">
        <f>'Amortization Schedule'!D47</f>
        <v>310.47820001216064</v>
      </c>
      <c r="D40" s="1">
        <f>'Amortization Schedule'!F47</f>
        <v>259265.5040986944</v>
      </c>
    </row>
    <row r="41" spans="1:4" ht="12.75">
      <c r="A41">
        <f>'Amortization Schedule'!A48</f>
        <v>39</v>
      </c>
      <c r="B41" s="2">
        <f>'Amortization Schedule'!C48</f>
        <v>1350.3411671806998</v>
      </c>
      <c r="C41" s="2">
        <f>'Amortization Schedule'!D48</f>
        <v>312.0952739705574</v>
      </c>
      <c r="D41" s="1">
        <f>'Amortization Schedule'!F48</f>
        <v>258953.40882472383</v>
      </c>
    </row>
    <row r="42" spans="1:4" ht="12.75">
      <c r="A42">
        <f>'Amortization Schedule'!A49</f>
        <v>40</v>
      </c>
      <c r="B42" s="2">
        <f>'Amortization Schedule'!C49</f>
        <v>1348.715670962103</v>
      </c>
      <c r="C42" s="2">
        <f>'Amortization Schedule'!D49</f>
        <v>313.7207701891541</v>
      </c>
      <c r="D42" s="1">
        <f>'Amortization Schedule'!F49</f>
        <v>258639.68805453466</v>
      </c>
    </row>
    <row r="43" spans="1:4" ht="12.75">
      <c r="A43">
        <f>'Amortization Schedule'!A50</f>
        <v>41</v>
      </c>
      <c r="B43" s="2">
        <f>'Amortization Schedule'!C50</f>
        <v>1347.081708617368</v>
      </c>
      <c r="C43" s="2">
        <f>'Amortization Schedule'!D50</f>
        <v>315.3547325338893</v>
      </c>
      <c r="D43" s="1">
        <f>'Amortization Schedule'!F50</f>
        <v>258324.33332200078</v>
      </c>
    </row>
    <row r="44" spans="1:4" ht="12.75">
      <c r="A44">
        <f>'Amortization Schedule'!A51</f>
        <v>42</v>
      </c>
      <c r="B44" s="2">
        <f>'Amortization Schedule'!C51</f>
        <v>1345.4392360520874</v>
      </c>
      <c r="C44" s="2">
        <f>'Amortization Schedule'!D51</f>
        <v>316.99720509916983</v>
      </c>
      <c r="D44" s="1">
        <f>'Amortization Schedule'!F51</f>
        <v>258007.3361169016</v>
      </c>
    </row>
    <row r="45" spans="1:4" ht="12.75">
      <c r="A45">
        <f>'Amortization Schedule'!A52</f>
        <v>43</v>
      </c>
      <c r="B45" s="2">
        <f>'Amortization Schedule'!C52</f>
        <v>1343.7882089421958</v>
      </c>
      <c r="C45" s="2">
        <f>'Amortization Schedule'!D52</f>
        <v>318.64823220906146</v>
      </c>
      <c r="D45" s="1">
        <f>'Amortization Schedule'!F52</f>
        <v>257688.68788469254</v>
      </c>
    </row>
    <row r="46" spans="1:4" ht="12.75">
      <c r="A46">
        <f>'Amortization Schedule'!A53</f>
        <v>44</v>
      </c>
      <c r="B46" s="2">
        <f>'Amortization Schedule'!C53</f>
        <v>1342.1285827327736</v>
      </c>
      <c r="C46" s="2">
        <f>'Amortization Schedule'!D53</f>
        <v>320.30785841848365</v>
      </c>
      <c r="D46" s="1">
        <f>'Amortization Schedule'!F53</f>
        <v>257368.38002627407</v>
      </c>
    </row>
    <row r="47" spans="1:4" ht="12.75">
      <c r="A47">
        <f>'Amortization Schedule'!A54</f>
        <v>45</v>
      </c>
      <c r="B47" s="2">
        <f>'Amortization Schedule'!C54</f>
        <v>1340.460312636844</v>
      </c>
      <c r="C47" s="2">
        <f>'Amortization Schedule'!D54</f>
        <v>321.9761285144132</v>
      </c>
      <c r="D47" s="1">
        <f>'Amortization Schedule'!F54</f>
        <v>257046.40389775965</v>
      </c>
    </row>
    <row r="48" spans="1:4" ht="12.75">
      <c r="A48">
        <f>'Amortization Schedule'!A55</f>
        <v>46</v>
      </c>
      <c r="B48" s="2">
        <f>'Amortization Schedule'!C55</f>
        <v>1338.7833536341648</v>
      </c>
      <c r="C48" s="2">
        <f>'Amortization Schedule'!D55</f>
        <v>323.65308751709244</v>
      </c>
      <c r="D48" s="1">
        <f>'Amortization Schedule'!F55</f>
        <v>256722.75081024255</v>
      </c>
    </row>
    <row r="49" spans="1:4" ht="12.75">
      <c r="A49">
        <f>'Amortization Schedule'!A56</f>
        <v>47</v>
      </c>
      <c r="B49" s="2">
        <f>'Amortization Schedule'!C56</f>
        <v>1337.0976604700131</v>
      </c>
      <c r="C49" s="2">
        <f>'Amortization Schedule'!D56</f>
        <v>325.3387806812441</v>
      </c>
      <c r="D49" s="1">
        <f>'Amortization Schedule'!F56</f>
        <v>256397.4120295613</v>
      </c>
    </row>
    <row r="50" spans="1:4" ht="12.75">
      <c r="A50">
        <f>'Amortization Schedule'!A57</f>
        <v>48</v>
      </c>
      <c r="B50" s="2">
        <f>'Amortization Schedule'!C57</f>
        <v>1335.403187653965</v>
      </c>
      <c r="C50" s="2">
        <f>'Amortization Schedule'!D57</f>
        <v>327.0332534972922</v>
      </c>
      <c r="D50" s="1">
        <f>'Amortization Schedule'!F57</f>
        <v>256070.378776064</v>
      </c>
    </row>
    <row r="51" spans="1:4" ht="12.75">
      <c r="A51">
        <f>'Amortization Schedule'!A58</f>
        <v>49</v>
      </c>
      <c r="B51" s="2">
        <f>'Amortization Schedule'!C58</f>
        <v>1333.6998894586666</v>
      </c>
      <c r="C51" s="2">
        <f>'Amortization Schedule'!D58</f>
        <v>328.73655169259064</v>
      </c>
      <c r="D51" s="1">
        <f>'Amortization Schedule'!F58</f>
        <v>255741.6422243714</v>
      </c>
    </row>
    <row r="52" spans="1:4" ht="12.75">
      <c r="A52">
        <f>'Amortization Schedule'!A59</f>
        <v>50</v>
      </c>
      <c r="B52" s="2">
        <f>'Amortization Schedule'!C59</f>
        <v>1331.987719918601</v>
      </c>
      <c r="C52" s="2">
        <f>'Amortization Schedule'!D59</f>
        <v>330.4487212326562</v>
      </c>
      <c r="D52" s="1">
        <f>'Amortization Schedule'!F59</f>
        <v>255411.19350313875</v>
      </c>
    </row>
    <row r="53" spans="1:4" ht="12.75">
      <c r="A53">
        <f>'Amortization Schedule'!A60</f>
        <v>51</v>
      </c>
      <c r="B53" s="2">
        <f>'Amortization Schedule'!C60</f>
        <v>1330.2666328288476</v>
      </c>
      <c r="C53" s="2">
        <f>'Amortization Schedule'!D60</f>
        <v>332.1698083224096</v>
      </c>
      <c r="D53" s="1">
        <f>'Amortization Schedule'!F60</f>
        <v>255079.02369481634</v>
      </c>
    </row>
    <row r="54" spans="1:4" ht="12.75">
      <c r="A54">
        <f>'Amortization Schedule'!A61</f>
        <v>52</v>
      </c>
      <c r="B54" s="2">
        <f>'Amortization Schedule'!C61</f>
        <v>1328.536581743835</v>
      </c>
      <c r="C54" s="2">
        <f>'Amortization Schedule'!D61</f>
        <v>333.8998594074221</v>
      </c>
      <c r="D54" s="1">
        <f>'Amortization Schedule'!F61</f>
        <v>254745.12383540891</v>
      </c>
    </row>
    <row r="55" spans="1:4" ht="12.75">
      <c r="A55">
        <f>'Amortization Schedule'!A62</f>
        <v>53</v>
      </c>
      <c r="B55" s="2">
        <f>'Amortization Schedule'!C62</f>
        <v>1326.797519976088</v>
      </c>
      <c r="C55" s="2">
        <f>'Amortization Schedule'!D62</f>
        <v>335.6389211751691</v>
      </c>
      <c r="D55" s="1">
        <f>'Amortization Schedule'!F62</f>
        <v>254409.48491423373</v>
      </c>
    </row>
    <row r="56" spans="1:4" ht="12.75">
      <c r="A56">
        <f>'Amortization Schedule'!A63</f>
        <v>54</v>
      </c>
      <c r="B56" s="2">
        <f>'Amortization Schedule'!C63</f>
        <v>1325.0494005949672</v>
      </c>
      <c r="C56" s="2">
        <f>'Amortization Schedule'!D63</f>
        <v>337.38704055629</v>
      </c>
      <c r="D56" s="1">
        <f>'Amortization Schedule'!F63</f>
        <v>254072.09787367744</v>
      </c>
    </row>
    <row r="57" spans="1:4" ht="12.75">
      <c r="A57">
        <f>'Amortization Schedule'!A64</f>
        <v>55</v>
      </c>
      <c r="B57" s="2">
        <f>'Amortization Schedule'!C64</f>
        <v>1323.2921764254033</v>
      </c>
      <c r="C57" s="2">
        <f>'Amortization Schedule'!D64</f>
        <v>339.1442647258539</v>
      </c>
      <c r="D57" s="1">
        <f>'Amortization Schedule'!F64</f>
        <v>253732.9536089516</v>
      </c>
    </row>
    <row r="58" spans="1:4" ht="12.75">
      <c r="A58">
        <f>'Amortization Schedule'!A65</f>
        <v>56</v>
      </c>
      <c r="B58" s="2">
        <f>'Amortization Schedule'!C65</f>
        <v>1321.5258000466229</v>
      </c>
      <c r="C58" s="2">
        <f>'Amortization Schedule'!D65</f>
        <v>340.91064110463435</v>
      </c>
      <c r="D58" s="1">
        <f>'Amortization Schedule'!F65</f>
        <v>253392.04296784697</v>
      </c>
    </row>
    <row r="59" spans="1:4" ht="12.75">
      <c r="A59">
        <f>'Amortization Schedule'!A66</f>
        <v>57</v>
      </c>
      <c r="B59" s="2">
        <f>'Amortization Schedule'!C66</f>
        <v>1319.7502237908695</v>
      </c>
      <c r="C59" s="2">
        <f>'Amortization Schedule'!D66</f>
        <v>342.6862173603877</v>
      </c>
      <c r="D59" s="1">
        <f>'Amortization Schedule'!F66</f>
        <v>253049.3567504866</v>
      </c>
    </row>
    <row r="60" spans="1:4" ht="12.75">
      <c r="A60">
        <f>'Amortization Schedule'!A67</f>
        <v>58</v>
      </c>
      <c r="B60" s="2">
        <f>'Amortization Schedule'!C67</f>
        <v>1317.9653997421176</v>
      </c>
      <c r="C60" s="2">
        <f>'Amortization Schedule'!D67</f>
        <v>344.4710414091396</v>
      </c>
      <c r="D60" s="1">
        <f>'Amortization Schedule'!F67</f>
        <v>252704.88570907744</v>
      </c>
    </row>
    <row r="61" spans="1:4" ht="12.75">
      <c r="A61">
        <f>'Amortization Schedule'!A68</f>
        <v>59</v>
      </c>
      <c r="B61" s="2">
        <f>'Amortization Schedule'!C68</f>
        <v>1316.1712797347782</v>
      </c>
      <c r="C61" s="2">
        <f>'Amortization Schedule'!D68</f>
        <v>346.26516141647903</v>
      </c>
      <c r="D61" s="1">
        <f>'Amortization Schedule'!F68</f>
        <v>252358.62054766095</v>
      </c>
    </row>
    <row r="62" spans="1:4" ht="12.75">
      <c r="A62">
        <f>'Amortization Schedule'!A69</f>
        <v>60</v>
      </c>
      <c r="B62" s="2">
        <f>'Amortization Schedule'!C69</f>
        <v>1314.3678153524006</v>
      </c>
      <c r="C62" s="2">
        <f>'Amortization Schedule'!D69</f>
        <v>348.0686257988566</v>
      </c>
      <c r="D62" s="1">
        <f>'Amortization Schedule'!F69</f>
        <v>252010.5519218621</v>
      </c>
    </row>
    <row r="63" spans="1:4" ht="12.75">
      <c r="A63">
        <f>'Amortization Schedule'!A70</f>
        <v>61</v>
      </c>
      <c r="B63" s="2">
        <f>'Amortization Schedule'!C70</f>
        <v>1312.554957926365</v>
      </c>
      <c r="C63" s="2">
        <f>'Amortization Schedule'!D70</f>
        <v>349.88148322489224</v>
      </c>
      <c r="D63" s="1">
        <f>'Amortization Schedule'!F70</f>
        <v>251660.6704386372</v>
      </c>
    </row>
    <row r="64" spans="1:4" ht="12.75">
      <c r="A64">
        <f>'Amortization Schedule'!A71</f>
        <v>62</v>
      </c>
      <c r="B64" s="2">
        <f>'Amortization Schedule'!C71</f>
        <v>1310.7326585345686</v>
      </c>
      <c r="C64" s="2">
        <f>'Amortization Schedule'!D71</f>
        <v>351.7037826166886</v>
      </c>
      <c r="D64" s="1">
        <f>'Amortization Schedule'!F71</f>
        <v>251308.96665602052</v>
      </c>
    </row>
    <row r="65" spans="1:4" ht="12.75">
      <c r="A65">
        <f>'Amortization Schedule'!A72</f>
        <v>63</v>
      </c>
      <c r="B65" s="2">
        <f>'Amortization Schedule'!C72</f>
        <v>1308.9008680001068</v>
      </c>
      <c r="C65" s="2">
        <f>'Amortization Schedule'!D72</f>
        <v>353.5355731511504</v>
      </c>
      <c r="D65" s="1">
        <f>'Amortization Schedule'!F72</f>
        <v>250955.43108286939</v>
      </c>
    </row>
    <row r="66" spans="1:4" ht="12.75">
      <c r="A66">
        <f>'Amortization Schedule'!A73</f>
        <v>64</v>
      </c>
      <c r="B66" s="2">
        <f>'Amortization Schedule'!C73</f>
        <v>1307.0595368899446</v>
      </c>
      <c r="C66" s="2">
        <f>'Amortization Schedule'!D73</f>
        <v>355.3769042613126</v>
      </c>
      <c r="D66" s="1">
        <f>'Amortization Schedule'!F73</f>
        <v>250600.0541786081</v>
      </c>
    </row>
    <row r="67" spans="1:4" ht="12.75">
      <c r="A67">
        <f>'Amortization Schedule'!A74</f>
        <v>65</v>
      </c>
      <c r="B67" s="2">
        <f>'Amortization Schedule'!C74</f>
        <v>1305.2086155135837</v>
      </c>
      <c r="C67" s="2">
        <f>'Amortization Schedule'!D74</f>
        <v>357.2278256376735</v>
      </c>
      <c r="D67" s="1">
        <f>'Amortization Schedule'!F74</f>
        <v>250242.8263529704</v>
      </c>
    </row>
    <row r="68" spans="1:4" ht="12.75">
      <c r="A68">
        <f>'Amortization Schedule'!A75</f>
        <v>66</v>
      </c>
      <c r="B68" s="2">
        <f>'Amortization Schedule'!C75</f>
        <v>1303.3480539217207</v>
      </c>
      <c r="C68" s="2">
        <f>'Amortization Schedule'!D75</f>
        <v>359.08838722953647</v>
      </c>
      <c r="D68" s="1">
        <f>'Amortization Schedule'!F75</f>
        <v>249883.73796574087</v>
      </c>
    </row>
    <row r="69" spans="1:4" ht="12.75">
      <c r="A69">
        <f>'Amortization Schedule'!A76</f>
        <v>67</v>
      </c>
      <c r="B69" s="2">
        <f>'Amortization Schedule'!C76</f>
        <v>1301.4778019049004</v>
      </c>
      <c r="C69" s="2">
        <f>'Amortization Schedule'!D76</f>
        <v>360.9586392463568</v>
      </c>
      <c r="D69" s="1">
        <f>'Amortization Schedule'!F76</f>
        <v>249522.77932649452</v>
      </c>
    </row>
    <row r="70" spans="1:4" ht="12.75">
      <c r="A70">
        <f>'Amortization Schedule'!A77</f>
        <v>68</v>
      </c>
      <c r="B70" s="2">
        <f>'Amortization Schedule'!C77</f>
        <v>1299.597808992159</v>
      </c>
      <c r="C70" s="2">
        <f>'Amortization Schedule'!D77</f>
        <v>362.8386321590983</v>
      </c>
      <c r="D70" s="1">
        <f>'Amortization Schedule'!F77</f>
        <v>249159.9406943354</v>
      </c>
    </row>
    <row r="71" spans="1:4" ht="12.75">
      <c r="A71">
        <f>'Amortization Schedule'!A78</f>
        <v>69</v>
      </c>
      <c r="B71" s="2">
        <f>'Amortization Schedule'!C78</f>
        <v>1297.7080244496635</v>
      </c>
      <c r="C71" s="2">
        <f>'Amortization Schedule'!D78</f>
        <v>364.7284167015937</v>
      </c>
      <c r="D71" s="1">
        <f>'Amortization Schedule'!F78</f>
        <v>248795.2122776338</v>
      </c>
    </row>
    <row r="72" spans="1:4" ht="12.75">
      <c r="A72">
        <f>'Amortization Schedule'!A79</f>
        <v>70</v>
      </c>
      <c r="B72" s="2">
        <f>'Amortization Schedule'!C79</f>
        <v>1295.8083972793427</v>
      </c>
      <c r="C72" s="2">
        <f>'Amortization Schedule'!D79</f>
        <v>366.62804387191454</v>
      </c>
      <c r="D72" s="1">
        <f>'Amortization Schedule'!F79</f>
        <v>248428.58423376188</v>
      </c>
    </row>
    <row r="73" spans="1:4" ht="12.75">
      <c r="A73">
        <f>'Amortization Schedule'!A80</f>
        <v>71</v>
      </c>
      <c r="B73" s="2">
        <f>'Amortization Schedule'!C80</f>
        <v>1293.8988762175097</v>
      </c>
      <c r="C73" s="2">
        <f>'Amortization Schedule'!D80</f>
        <v>368.5375649337475</v>
      </c>
      <c r="D73" s="1">
        <f>'Amortization Schedule'!F80</f>
        <v>248060.04666882814</v>
      </c>
    </row>
    <row r="74" spans="1:4" ht="12.75">
      <c r="A74">
        <f>'Amortization Schedule'!A81</f>
        <v>72</v>
      </c>
      <c r="B74" s="2">
        <f>'Amortization Schedule'!C81</f>
        <v>1291.9794097334798</v>
      </c>
      <c r="C74" s="2">
        <f>'Amortization Schedule'!D81</f>
        <v>370.45703141777744</v>
      </c>
      <c r="D74" s="1">
        <f>'Amortization Schedule'!F81</f>
        <v>247689.58963741036</v>
      </c>
    </row>
    <row r="75" spans="1:4" ht="12.75">
      <c r="A75">
        <f>'Amortization Schedule'!A82</f>
        <v>73</v>
      </c>
      <c r="B75" s="2">
        <f>'Amortization Schedule'!C82</f>
        <v>1290.049946028179</v>
      </c>
      <c r="C75" s="2">
        <f>'Amortization Schedule'!D82</f>
        <v>372.38649512307825</v>
      </c>
      <c r="D75" s="1">
        <f>'Amortization Schedule'!F82</f>
        <v>247317.2031422873</v>
      </c>
    </row>
    <row r="76" spans="1:4" ht="12.75">
      <c r="A76">
        <f>'Amortization Schedule'!A83</f>
        <v>74</v>
      </c>
      <c r="B76" s="2">
        <f>'Amortization Schedule'!C83</f>
        <v>1288.1104330327462</v>
      </c>
      <c r="C76" s="2">
        <f>'Amortization Schedule'!D83</f>
        <v>374.326008118511</v>
      </c>
      <c r="D76" s="1">
        <f>'Amortization Schedule'!F83</f>
        <v>246942.87713416878</v>
      </c>
    </row>
    <row r="77" spans="1:4" ht="12.75">
      <c r="A77">
        <f>'Amortization Schedule'!A84</f>
        <v>75</v>
      </c>
      <c r="B77" s="2">
        <f>'Amortization Schedule'!C84</f>
        <v>1286.160818407129</v>
      </c>
      <c r="C77" s="2">
        <f>'Amortization Schedule'!D84</f>
        <v>376.2756227441282</v>
      </c>
      <c r="D77" s="1">
        <f>'Amortization Schedule'!F84</f>
        <v>246566.60151142464</v>
      </c>
    </row>
    <row r="78" spans="1:4" ht="12.75">
      <c r="A78">
        <f>'Amortization Schedule'!A85</f>
        <v>76</v>
      </c>
      <c r="B78" s="2">
        <f>'Amortization Schedule'!C85</f>
        <v>1284.2010495386698</v>
      </c>
      <c r="C78" s="2">
        <f>'Amortization Schedule'!D85</f>
        <v>378.23539161258736</v>
      </c>
      <c r="D78" s="1">
        <f>'Amortization Schedule'!F85</f>
        <v>246188.36611981204</v>
      </c>
    </row>
    <row r="79" spans="1:4" ht="12.75">
      <c r="A79">
        <f>'Amortization Schedule'!A86</f>
        <v>77</v>
      </c>
      <c r="B79" s="2">
        <f>'Amortization Schedule'!C86</f>
        <v>1282.2310735406877</v>
      </c>
      <c r="C79" s="2">
        <f>'Amortization Schedule'!D86</f>
        <v>380.2053676105695</v>
      </c>
      <c r="D79" s="1">
        <f>'Amortization Schedule'!F86</f>
        <v>245808.16075220148</v>
      </c>
    </row>
    <row r="80" spans="1:4" ht="12.75">
      <c r="A80">
        <f>'Amortization Schedule'!A87</f>
        <v>78</v>
      </c>
      <c r="B80" s="2">
        <f>'Amortization Schedule'!C87</f>
        <v>1280.2508372510492</v>
      </c>
      <c r="C80" s="2">
        <f>'Amortization Schedule'!D87</f>
        <v>382.185603900208</v>
      </c>
      <c r="D80" s="1">
        <f>'Amortization Schedule'!F87</f>
        <v>245425.97514830128</v>
      </c>
    </row>
    <row r="81" spans="1:4" ht="12.75">
      <c r="A81">
        <f>'Amortization Schedule'!A88</f>
        <v>79</v>
      </c>
      <c r="B81" s="2">
        <f>'Amortization Schedule'!C88</f>
        <v>1278.2602872307357</v>
      </c>
      <c r="C81" s="2">
        <f>'Amortization Schedule'!D88</f>
        <v>384.17615392052153</v>
      </c>
      <c r="D81" s="1">
        <f>'Amortization Schedule'!F88</f>
        <v>245041.79899438075</v>
      </c>
    </row>
    <row r="82" spans="1:4" ht="12.75">
      <c r="A82">
        <f>'Amortization Schedule'!A89</f>
        <v>80</v>
      </c>
      <c r="B82" s="2">
        <f>'Amortization Schedule'!C89</f>
        <v>1276.2593697623997</v>
      </c>
      <c r="C82" s="2">
        <f>'Amortization Schedule'!D89</f>
        <v>386.1770713888575</v>
      </c>
      <c r="D82" s="1">
        <f>'Amortization Schedule'!F89</f>
        <v>244655.62192299188</v>
      </c>
    </row>
    <row r="83" spans="1:4" ht="12.75">
      <c r="A83">
        <f>'Amortization Schedule'!A90</f>
        <v>81</v>
      </c>
      <c r="B83" s="2">
        <f>'Amortization Schedule'!C90</f>
        <v>1274.248030848916</v>
      </c>
      <c r="C83" s="2">
        <f>'Amortization Schedule'!D90</f>
        <v>388.18841030234125</v>
      </c>
      <c r="D83" s="1">
        <f>'Amortization Schedule'!F90</f>
        <v>244267.43351268955</v>
      </c>
    </row>
    <row r="84" spans="1:4" ht="12.75">
      <c r="A84">
        <f>'Amortization Schedule'!A91</f>
        <v>82</v>
      </c>
      <c r="B84" s="2">
        <f>'Amortization Schedule'!C91</f>
        <v>1272.2262162119246</v>
      </c>
      <c r="C84" s="2">
        <f>'Amortization Schedule'!D91</f>
        <v>390.21022493933265</v>
      </c>
      <c r="D84" s="1">
        <f>'Amortization Schedule'!F91</f>
        <v>243877.2232877502</v>
      </c>
    </row>
    <row r="85" spans="1:4" ht="12.75">
      <c r="A85">
        <f>'Amortization Schedule'!A92</f>
        <v>83</v>
      </c>
      <c r="B85" s="2">
        <f>'Amortization Schedule'!C92</f>
        <v>1270.1938712903657</v>
      </c>
      <c r="C85" s="2">
        <f>'Amortization Schedule'!D92</f>
        <v>392.24256986089154</v>
      </c>
      <c r="D85" s="1">
        <f>'Amortization Schedule'!F92</f>
        <v>243484.98071788932</v>
      </c>
    </row>
    <row r="86" spans="1:4" ht="12.75">
      <c r="A86">
        <f>'Amortization Schedule'!A93</f>
        <v>84</v>
      </c>
      <c r="B86" s="2">
        <f>'Amortization Schedule'!C93</f>
        <v>1268.150941239007</v>
      </c>
      <c r="C86" s="2">
        <f>'Amortization Schedule'!D93</f>
        <v>394.2854999122503</v>
      </c>
      <c r="D86" s="1">
        <f>'Amortization Schedule'!F93</f>
        <v>243090.69521797707</v>
      </c>
    </row>
    <row r="87" spans="1:4" ht="12.75">
      <c r="A87">
        <f>'Amortization Schedule'!A94</f>
        <v>85</v>
      </c>
      <c r="B87" s="2">
        <f>'Amortization Schedule'!C94</f>
        <v>1266.0973709269638</v>
      </c>
      <c r="C87" s="2">
        <f>'Amortization Schedule'!D94</f>
        <v>396.33907022429344</v>
      </c>
      <c r="D87" s="1">
        <f>'Amortization Schedule'!F94</f>
        <v>242694.35614775278</v>
      </c>
    </row>
    <row r="88" spans="1:4" ht="12.75">
      <c r="A88">
        <f>'Amortization Schedule'!A95</f>
        <v>86</v>
      </c>
      <c r="B88" s="2">
        <f>'Amortization Schedule'!C95</f>
        <v>1264.0331049362123</v>
      </c>
      <c r="C88" s="2">
        <f>'Amortization Schedule'!D95</f>
        <v>398.4033362150449</v>
      </c>
      <c r="D88" s="1">
        <f>'Amortization Schedule'!F95</f>
        <v>242295.95281153775</v>
      </c>
    </row>
    <row r="89" spans="1:4" ht="12.75">
      <c r="A89">
        <f>'Amortization Schedule'!A96</f>
        <v>87</v>
      </c>
      <c r="B89" s="2">
        <f>'Amortization Schedule'!C96</f>
        <v>1261.9580875600923</v>
      </c>
      <c r="C89" s="2">
        <f>'Amortization Schedule'!D96</f>
        <v>400.47835359116493</v>
      </c>
      <c r="D89" s="1">
        <f>'Amortization Schedule'!F96</f>
        <v>241895.47445794658</v>
      </c>
    </row>
    <row r="90" spans="1:4" ht="12.75">
      <c r="A90">
        <f>'Amortization Schedule'!A97</f>
        <v>88</v>
      </c>
      <c r="B90" s="2">
        <f>'Amortization Schedule'!C97</f>
        <v>1259.872262801805</v>
      </c>
      <c r="C90" s="2">
        <f>'Amortization Schedule'!D97</f>
        <v>402.5641783494523</v>
      </c>
      <c r="D90" s="1">
        <f>'Amortization Schedule'!F97</f>
        <v>241492.91027959713</v>
      </c>
    </row>
    <row r="91" spans="1:4" ht="12.75">
      <c r="A91">
        <f>'Amortization Schedule'!A98</f>
        <v>89</v>
      </c>
      <c r="B91" s="2">
        <f>'Amortization Schedule'!C98</f>
        <v>1257.7755743729017</v>
      </c>
      <c r="C91" s="2">
        <f>'Amortization Schedule'!D98</f>
        <v>404.6608667783555</v>
      </c>
      <c r="D91" s="1">
        <f>'Amortization Schedule'!F98</f>
        <v>241088.24941281878</v>
      </c>
    </row>
    <row r="92" spans="1:4" ht="12.75">
      <c r="A92">
        <f>'Amortization Schedule'!A99</f>
        <v>90</v>
      </c>
      <c r="B92" s="2">
        <f>'Amortization Schedule'!C99</f>
        <v>1255.6679656917645</v>
      </c>
      <c r="C92" s="2">
        <f>'Amortization Schedule'!D99</f>
        <v>406.7684754594927</v>
      </c>
      <c r="D92" s="1">
        <f>'Amortization Schedule'!F99</f>
        <v>240681.4809373593</v>
      </c>
    </row>
    <row r="93" spans="1:4" ht="12.75">
      <c r="A93">
        <f>'Amortization Schedule'!A100</f>
        <v>91</v>
      </c>
      <c r="B93" s="2">
        <f>'Amortization Schedule'!C100</f>
        <v>1253.5493798820796</v>
      </c>
      <c r="C93" s="2">
        <f>'Amortization Schedule'!D100</f>
        <v>408.8870612691776</v>
      </c>
      <c r="D93" s="1">
        <f>'Amortization Schedule'!F100</f>
        <v>240272.59387609013</v>
      </c>
    </row>
    <row r="94" spans="1:4" ht="12.75">
      <c r="A94">
        <f>'Amortization Schedule'!A101</f>
        <v>92</v>
      </c>
      <c r="B94" s="2">
        <f>'Amortization Schedule'!C101</f>
        <v>1251.4197597713028</v>
      </c>
      <c r="C94" s="2">
        <f>'Amortization Schedule'!D101</f>
        <v>411.01668137995443</v>
      </c>
      <c r="D94" s="1">
        <f>'Amortization Schedule'!F101</f>
        <v>239861.57719471017</v>
      </c>
    </row>
    <row r="95" spans="1:4" ht="12.75">
      <c r="A95">
        <f>'Amortization Schedule'!A102</f>
        <v>93</v>
      </c>
      <c r="B95" s="2">
        <f>'Amortization Schedule'!C102</f>
        <v>1249.2790478891154</v>
      </c>
      <c r="C95" s="2">
        <f>'Amortization Schedule'!D102</f>
        <v>413.1573932621418</v>
      </c>
      <c r="D95" s="1">
        <f>'Amortization Schedule'!F102</f>
        <v>239448.41980144804</v>
      </c>
    </row>
    <row r="96" spans="1:4" ht="12.75">
      <c r="A96">
        <f>'Amortization Schedule'!A103</f>
        <v>94</v>
      </c>
      <c r="B96" s="2">
        <f>'Amortization Schedule'!C103</f>
        <v>1247.1271864658752</v>
      </c>
      <c r="C96" s="2">
        <f>'Amortization Schedule'!D103</f>
        <v>415.30925468538203</v>
      </c>
      <c r="D96" s="1">
        <f>'Amortization Schedule'!F103</f>
        <v>239033.11054676265</v>
      </c>
    </row>
    <row r="97" spans="1:4" ht="12.75">
      <c r="A97">
        <f>'Amortization Schedule'!A104</f>
        <v>95</v>
      </c>
      <c r="B97" s="2">
        <f>'Amortization Schedule'!C104</f>
        <v>1244.9641174310555</v>
      </c>
      <c r="C97" s="2">
        <f>'Amortization Schedule'!D104</f>
        <v>417.47232372020176</v>
      </c>
      <c r="D97" s="1">
        <f>'Amortization Schedule'!F104</f>
        <v>238615.63822304245</v>
      </c>
    </row>
    <row r="98" spans="1:4" ht="12.75">
      <c r="A98">
        <f>'Amortization Schedule'!A105</f>
        <v>96</v>
      </c>
      <c r="B98" s="2">
        <f>'Amortization Schedule'!C105</f>
        <v>1242.7897824116794</v>
      </c>
      <c r="C98" s="2">
        <f>'Amortization Schedule'!D105</f>
        <v>419.6466587395778</v>
      </c>
      <c r="D98" s="1">
        <f>'Amortization Schedule'!F105</f>
        <v>238195.99156430288</v>
      </c>
    </row>
    <row r="99" spans="1:4" ht="12.75">
      <c r="A99">
        <f>'Amortization Schedule'!A106</f>
        <v>97</v>
      </c>
      <c r="B99" s="2">
        <f>'Amortization Schedule'!C106</f>
        <v>1240.6041227307442</v>
      </c>
      <c r="C99" s="2">
        <f>'Amortization Schedule'!D106</f>
        <v>421.83231842051305</v>
      </c>
      <c r="D99" s="1">
        <f>'Amortization Schedule'!F106</f>
        <v>237774.15924588236</v>
      </c>
    </row>
    <row r="100" spans="1:4" ht="12.75">
      <c r="A100">
        <f>'Amortization Schedule'!A107</f>
        <v>98</v>
      </c>
      <c r="B100" s="2">
        <f>'Amortization Schedule'!C107</f>
        <v>1238.4070794056372</v>
      </c>
      <c r="C100" s="2">
        <f>'Amortization Schedule'!D107</f>
        <v>424.02936174562</v>
      </c>
      <c r="D100" s="1">
        <f>'Amortization Schedule'!F107</f>
        <v>237350.12988413672</v>
      </c>
    </row>
    <row r="101" spans="1:4" ht="12.75">
      <c r="A101">
        <f>'Amortization Schedule'!A108</f>
        <v>99</v>
      </c>
      <c r="B101" s="2">
        <f>'Amortization Schedule'!C108</f>
        <v>1236.1985931465454</v>
      </c>
      <c r="C101" s="2">
        <f>'Amortization Schedule'!D108</f>
        <v>426.23784800471185</v>
      </c>
      <c r="D101" s="1">
        <f>'Amortization Schedule'!F108</f>
        <v>236923.89203613202</v>
      </c>
    </row>
    <row r="102" spans="1:4" ht="12.75">
      <c r="A102">
        <f>'Amortization Schedule'!A109</f>
        <v>100</v>
      </c>
      <c r="B102" s="2">
        <f>'Amortization Schedule'!C109</f>
        <v>1233.9786043548543</v>
      </c>
      <c r="C102" s="2">
        <f>'Amortization Schedule'!D109</f>
        <v>428.45783679640294</v>
      </c>
      <c r="D102" s="1">
        <f>'Amortization Schedule'!F109</f>
        <v>236495.4341993356</v>
      </c>
    </row>
    <row r="103" spans="1:4" ht="12.75">
      <c r="A103">
        <f>'Amortization Schedule'!A110</f>
        <v>101</v>
      </c>
      <c r="B103" s="2">
        <f>'Amortization Schedule'!C110</f>
        <v>1231.7470531215395</v>
      </c>
      <c r="C103" s="2">
        <f>'Amortization Schedule'!D110</f>
        <v>430.68938802971775</v>
      </c>
      <c r="D103" s="1">
        <f>'Amortization Schedule'!F110</f>
        <v>236064.7448113059</v>
      </c>
    </row>
    <row r="104" spans="1:4" ht="12.75">
      <c r="A104">
        <f>'Amortization Schedule'!A111</f>
        <v>102</v>
      </c>
      <c r="B104" s="2">
        <f>'Amortization Schedule'!C111</f>
        <v>1229.5038792255514</v>
      </c>
      <c r="C104" s="2">
        <f>'Amortization Schedule'!D111</f>
        <v>432.93256192570584</v>
      </c>
      <c r="D104" s="1">
        <f>'Amortization Schedule'!F111</f>
        <v>235631.8122493802</v>
      </c>
    </row>
    <row r="105" spans="1:4" ht="12.75">
      <c r="A105">
        <f>'Amortization Schedule'!A112</f>
        <v>103</v>
      </c>
      <c r="B105" s="2">
        <f>'Amortization Schedule'!C112</f>
        <v>1227.2490221321884</v>
      </c>
      <c r="C105" s="2">
        <f>'Amortization Schedule'!D112</f>
        <v>435.1874190190688</v>
      </c>
      <c r="D105" s="1">
        <f>'Amortization Schedule'!F112</f>
        <v>235196.62483036114</v>
      </c>
    </row>
    <row r="106" spans="1:4" ht="12.75">
      <c r="A106">
        <f>'Amortization Schedule'!A113</f>
        <v>104</v>
      </c>
      <c r="B106" s="2">
        <f>'Amortization Schedule'!C113</f>
        <v>1224.982420991464</v>
      </c>
      <c r="C106" s="2">
        <f>'Amortization Schedule'!D113</f>
        <v>437.4540201597931</v>
      </c>
      <c r="D106" s="1">
        <f>'Amortization Schedule'!F113</f>
        <v>234759.17081020135</v>
      </c>
    </row>
    <row r="107" spans="1:4" ht="12.75">
      <c r="A107">
        <f>'Amortization Schedule'!A114</f>
        <v>105</v>
      </c>
      <c r="B107" s="2">
        <f>'Amortization Schedule'!C114</f>
        <v>1222.7040146364652</v>
      </c>
      <c r="C107" s="2">
        <f>'Amortization Schedule'!D114</f>
        <v>439.732426514792</v>
      </c>
      <c r="D107" s="1">
        <f>'Amortization Schedule'!F114</f>
        <v>234319.43838368656</v>
      </c>
    </row>
    <row r="108" spans="1:4" ht="12.75">
      <c r="A108">
        <f>'Amortization Schedule'!A115</f>
        <v>106</v>
      </c>
      <c r="B108" s="2">
        <f>'Amortization Schedule'!C115</f>
        <v>1220.4137415817008</v>
      </c>
      <c r="C108" s="2">
        <f>'Amortization Schedule'!D115</f>
        <v>442.0226995695564</v>
      </c>
      <c r="D108" s="1">
        <f>'Amortization Schedule'!F115</f>
        <v>233877.415684117</v>
      </c>
    </row>
    <row r="109" spans="1:4" ht="12.75">
      <c r="A109">
        <f>'Amortization Schedule'!A116</f>
        <v>107</v>
      </c>
      <c r="B109" s="2">
        <f>'Amortization Schedule'!C116</f>
        <v>1218.1115400214426</v>
      </c>
      <c r="C109" s="2">
        <f>'Amortization Schedule'!D116</f>
        <v>444.32490112981463</v>
      </c>
      <c r="D109" s="1">
        <f>'Amortization Schedule'!F116</f>
        <v>233433.0907829872</v>
      </c>
    </row>
    <row r="110" spans="1:4" ht="12.75">
      <c r="A110">
        <f>'Amortization Schedule'!A117</f>
        <v>108</v>
      </c>
      <c r="B110" s="2">
        <f>'Amortization Schedule'!C117</f>
        <v>1215.7973478280583</v>
      </c>
      <c r="C110" s="2">
        <f>'Amortization Schedule'!D117</f>
        <v>446.63909332319895</v>
      </c>
      <c r="D110" s="1">
        <f>'Amortization Schedule'!F117</f>
        <v>232986.45168966398</v>
      </c>
    </row>
    <row r="111" spans="1:4" ht="12.75">
      <c r="A111">
        <f>'Amortization Schedule'!A118</f>
        <v>109</v>
      </c>
      <c r="B111" s="2">
        <f>'Amortization Schedule'!C118</f>
        <v>1213.4711025503332</v>
      </c>
      <c r="C111" s="2">
        <f>'Amortization Schedule'!D118</f>
        <v>448.96533860092404</v>
      </c>
      <c r="D111" s="1">
        <f>'Amortization Schedule'!F118</f>
        <v>232537.48635106307</v>
      </c>
    </row>
    <row r="112" spans="1:4" ht="12.75">
      <c r="A112">
        <f>'Amortization Schedule'!A119</f>
        <v>110</v>
      </c>
      <c r="B112" s="2">
        <f>'Amortization Schedule'!C119</f>
        <v>1211.1327414117868</v>
      </c>
      <c r="C112" s="2">
        <f>'Amortization Schedule'!D119</f>
        <v>451.3036997394704</v>
      </c>
      <c r="D112" s="1">
        <f>'Amortization Schedule'!F119</f>
        <v>232086.1826513236</v>
      </c>
    </row>
    <row r="113" spans="1:4" ht="12.75">
      <c r="A113">
        <f>'Amortization Schedule'!A120</f>
        <v>111</v>
      </c>
      <c r="B113" s="2">
        <f>'Amortization Schedule'!C120</f>
        <v>1208.782201308977</v>
      </c>
      <c r="C113" s="2">
        <f>'Amortization Schedule'!D120</f>
        <v>453.6542398422803</v>
      </c>
      <c r="D113" s="1">
        <f>'Amortization Schedule'!F120</f>
        <v>231632.5284114813</v>
      </c>
    </row>
    <row r="114" spans="1:4" ht="12.75">
      <c r="A114">
        <f>'Amortization Schedule'!A121</f>
        <v>112</v>
      </c>
      <c r="B114" s="2">
        <f>'Amortization Schedule'!C121</f>
        <v>1206.4194188097983</v>
      </c>
      <c r="C114" s="2">
        <f>'Amortization Schedule'!D121</f>
        <v>456.01702234145887</v>
      </c>
      <c r="D114" s="1">
        <f>'Amortization Schedule'!F121</f>
        <v>231176.51138913984</v>
      </c>
    </row>
    <row r="115" spans="1:4" ht="12.75">
      <c r="A115">
        <f>'Amortization Schedule'!A122</f>
        <v>113</v>
      </c>
      <c r="B115" s="2">
        <f>'Amortization Schedule'!C122</f>
        <v>1204.0443301517698</v>
      </c>
      <c r="C115" s="2">
        <f>'Amortization Schedule'!D122</f>
        <v>458.3921109994874</v>
      </c>
      <c r="D115" s="1">
        <f>'Amortization Schedule'!F122</f>
        <v>230718.11927814034</v>
      </c>
    </row>
    <row r="116" spans="1:4" ht="12.75">
      <c r="A116">
        <f>'Amortization Schedule'!A123</f>
        <v>114</v>
      </c>
      <c r="B116" s="2">
        <f>'Amortization Schedule'!C123</f>
        <v>1201.656871240314</v>
      </c>
      <c r="C116" s="2">
        <f>'Amortization Schedule'!D123</f>
        <v>460.7795699109431</v>
      </c>
      <c r="D116" s="1">
        <f>'Amortization Schedule'!F123</f>
        <v>230257.33970822938</v>
      </c>
    </row>
    <row r="117" spans="1:4" ht="12.75">
      <c r="A117">
        <f>'Amortization Schedule'!A124</f>
        <v>115</v>
      </c>
      <c r="B117" s="2">
        <f>'Amortization Schedule'!C124</f>
        <v>1199.256977647028</v>
      </c>
      <c r="C117" s="2">
        <f>'Amortization Schedule'!D124</f>
        <v>463.17946350422926</v>
      </c>
      <c r="D117" s="1">
        <f>'Amortization Schedule'!F124</f>
        <v>229794.16024472515</v>
      </c>
    </row>
    <row r="118" spans="1:4" ht="12.75">
      <c r="A118">
        <f>'Amortization Schedule'!A125</f>
        <v>116</v>
      </c>
      <c r="B118" s="2">
        <f>'Amortization Schedule'!C125</f>
        <v>1196.8445846079435</v>
      </c>
      <c r="C118" s="2">
        <f>'Amortization Schedule'!D125</f>
        <v>465.5918565433137</v>
      </c>
      <c r="D118" s="1">
        <f>'Amortization Schedule'!F125</f>
        <v>229328.56838818183</v>
      </c>
    </row>
    <row r="119" spans="1:4" ht="12.75">
      <c r="A119">
        <f>'Amortization Schedule'!A126</f>
        <v>117</v>
      </c>
      <c r="B119" s="2">
        <f>'Amortization Schedule'!C126</f>
        <v>1194.4196270217803</v>
      </c>
      <c r="C119" s="2">
        <f>'Amortization Schedule'!D126</f>
        <v>468.01681412947687</v>
      </c>
      <c r="D119" s="1">
        <f>'Amortization Schedule'!F126</f>
        <v>228860.55157405234</v>
      </c>
    </row>
    <row r="120" spans="1:4" ht="12.75">
      <c r="A120">
        <f>'Amortization Schedule'!A127</f>
        <v>118</v>
      </c>
      <c r="B120" s="2">
        <f>'Amortization Schedule'!C127</f>
        <v>1191.9820394481892</v>
      </c>
      <c r="C120" s="2">
        <f>'Amortization Schedule'!D127</f>
        <v>470.454401703068</v>
      </c>
      <c r="D120" s="1">
        <f>'Amortization Schedule'!F127</f>
        <v>228390.09717234928</v>
      </c>
    </row>
    <row r="121" spans="1:4" ht="12.75">
      <c r="A121">
        <f>'Amortization Schedule'!A128</f>
        <v>119</v>
      </c>
      <c r="B121" s="2">
        <f>'Amortization Schedule'!C128</f>
        <v>1189.5317561059858</v>
      </c>
      <c r="C121" s="2">
        <f>'Amortization Schedule'!D128</f>
        <v>472.90468504527144</v>
      </c>
      <c r="D121" s="1">
        <f>'Amortization Schedule'!F128</f>
        <v>227917.192487304</v>
      </c>
    </row>
    <row r="122" spans="1:4" ht="12.75">
      <c r="A122">
        <f>'Amortization Schedule'!A129</f>
        <v>120</v>
      </c>
      <c r="B122" s="2">
        <f>'Amortization Schedule'!C129</f>
        <v>1187.068710871375</v>
      </c>
      <c r="C122" s="2">
        <f>'Amortization Schedule'!D129</f>
        <v>475.36773027988215</v>
      </c>
      <c r="D122" s="1">
        <f>'Amortization Schedule'!F129</f>
        <v>227441.82475702412</v>
      </c>
    </row>
    <row r="123" spans="1:4" ht="12.75">
      <c r="A123">
        <f>'Amortization Schedule'!A130</f>
        <v>121</v>
      </c>
      <c r="B123" s="2">
        <f>'Amortization Schedule'!C130</f>
        <v>1184.5928372761673</v>
      </c>
      <c r="C123" s="2">
        <f>'Amortization Schedule'!D130</f>
        <v>477.8436038750899</v>
      </c>
      <c r="D123" s="1">
        <f>'Amortization Schedule'!F130</f>
        <v>226963.98115314904</v>
      </c>
    </row>
    <row r="124" spans="1:4" ht="12.75">
      <c r="A124">
        <f>'Amortization Schedule'!A131</f>
        <v>122</v>
      </c>
      <c r="B124" s="2">
        <f>'Amortization Schedule'!C131</f>
        <v>1182.1040685059845</v>
      </c>
      <c r="C124" s="2">
        <f>'Amortization Schedule'!D131</f>
        <v>480.3323726452727</v>
      </c>
      <c r="D124" s="1">
        <f>'Amortization Schedule'!F131</f>
        <v>226483.64878050378</v>
      </c>
    </row>
    <row r="125" spans="1:4" ht="12.75">
      <c r="A125">
        <f>'Amortization Schedule'!A132</f>
        <v>123</v>
      </c>
      <c r="B125" s="2">
        <f>'Amortization Schedule'!C132</f>
        <v>1179.6023373984572</v>
      </c>
      <c r="C125" s="2">
        <f>'Amortization Schedule'!D132</f>
        <v>482.83410375280005</v>
      </c>
      <c r="D125" s="1">
        <f>'Amortization Schedule'!F132</f>
        <v>226000.81467675098</v>
      </c>
    </row>
    <row r="126" spans="1:4" ht="12.75">
      <c r="A126">
        <f>'Amortization Schedule'!A133</f>
        <v>124</v>
      </c>
      <c r="B126" s="2">
        <f>'Amortization Schedule'!C133</f>
        <v>1177.0875764414113</v>
      </c>
      <c r="C126" s="2">
        <f>'Amortization Schedule'!D133</f>
        <v>485.3488647098459</v>
      </c>
      <c r="D126" s="1">
        <f>'Amortization Schedule'!F133</f>
        <v>225515.46581204113</v>
      </c>
    </row>
    <row r="127" spans="1:4" ht="12.75">
      <c r="A127">
        <f>'Amortization Schedule'!A134</f>
        <v>125</v>
      </c>
      <c r="B127" s="2">
        <f>'Amortization Schedule'!C134</f>
        <v>1174.5597177710474</v>
      </c>
      <c r="C127" s="2">
        <f>'Amortization Schedule'!D134</f>
        <v>487.8767233802098</v>
      </c>
      <c r="D127" s="1">
        <f>'Amortization Schedule'!F134</f>
        <v>225027.58908866093</v>
      </c>
    </row>
    <row r="128" spans="1:4" ht="12.75">
      <c r="A128">
        <f>'Amortization Schedule'!A135</f>
        <v>126</v>
      </c>
      <c r="B128" s="2">
        <f>'Amortization Schedule'!C135</f>
        <v>1172.018693170109</v>
      </c>
      <c r="C128" s="2">
        <f>'Amortization Schedule'!D135</f>
        <v>490.4177479811483</v>
      </c>
      <c r="D128" s="1">
        <f>'Amortization Schedule'!F135</f>
        <v>224537.17134067978</v>
      </c>
    </row>
    <row r="129" spans="1:4" ht="12.75">
      <c r="A129">
        <f>'Amortization Schedule'!A136</f>
        <v>127</v>
      </c>
      <c r="B129" s="2">
        <f>'Amortization Schedule'!C136</f>
        <v>1169.4644340660404</v>
      </c>
      <c r="C129" s="2">
        <f>'Amortization Schedule'!D136</f>
        <v>492.9720070852168</v>
      </c>
      <c r="D129" s="1">
        <f>'Amortization Schedule'!F136</f>
        <v>224044.19933359456</v>
      </c>
    </row>
    <row r="130" spans="1:4" ht="12.75">
      <c r="A130">
        <f>'Amortization Schedule'!A137</f>
        <v>128</v>
      </c>
      <c r="B130" s="2">
        <f>'Amortization Schedule'!C137</f>
        <v>1166.8968715291383</v>
      </c>
      <c r="C130" s="2">
        <f>'Amortization Schedule'!D137</f>
        <v>495.53956962211896</v>
      </c>
      <c r="D130" s="1">
        <f>'Amortization Schedule'!F137</f>
        <v>223548.65976397245</v>
      </c>
    </row>
    <row r="131" spans="1:4" ht="12.75">
      <c r="A131">
        <f>'Amortization Schedule'!A138</f>
        <v>129</v>
      </c>
      <c r="B131" s="2">
        <f>'Amortization Schedule'!C138</f>
        <v>1164.3159362706897</v>
      </c>
      <c r="C131" s="2">
        <f>'Amortization Schedule'!D138</f>
        <v>498.1205048805675</v>
      </c>
      <c r="D131" s="1">
        <f>'Amortization Schedule'!F138</f>
        <v>223050.5392590919</v>
      </c>
    </row>
    <row r="132" spans="1:4" ht="12.75">
      <c r="A132">
        <f>'Amortization Schedule'!A139</f>
        <v>130</v>
      </c>
      <c r="B132" s="2">
        <f>'Amortization Schedule'!C139</f>
        <v>1161.7215586411035</v>
      </c>
      <c r="C132" s="2">
        <f>'Amortization Schedule'!D139</f>
        <v>500.71488251015376</v>
      </c>
      <c r="D132" s="1">
        <f>'Amortization Schedule'!F139</f>
        <v>222549.82437658173</v>
      </c>
    </row>
    <row r="133" spans="1:4" ht="12.75">
      <c r="A133">
        <f>'Amortization Schedule'!A140</f>
        <v>131</v>
      </c>
      <c r="B133" s="2">
        <f>'Amortization Schedule'!C140</f>
        <v>1159.1136686280297</v>
      </c>
      <c r="C133" s="2">
        <f>'Amortization Schedule'!D140</f>
        <v>503.3227725232275</v>
      </c>
      <c r="D133" s="1">
        <f>'Amortization Schedule'!F140</f>
        <v>222046.50160405852</v>
      </c>
    </row>
    <row r="134" spans="1:4" ht="12.75">
      <c r="A134">
        <f>'Amortization Schedule'!A141</f>
        <v>132</v>
      </c>
      <c r="B134" s="2">
        <f>'Amortization Schedule'!C141</f>
        <v>1156.4921958544714</v>
      </c>
      <c r="C134" s="2">
        <f>'Amortization Schedule'!D141</f>
        <v>505.94424529678577</v>
      </c>
      <c r="D134" s="1">
        <f>'Amortization Schedule'!F141</f>
        <v>221540.55735876173</v>
      </c>
    </row>
    <row r="135" spans="1:4" ht="12.75">
      <c r="A135">
        <f>'Amortization Schedule'!A142</f>
        <v>133</v>
      </c>
      <c r="B135" s="2">
        <f>'Amortization Schedule'!C142</f>
        <v>1153.857069576884</v>
      </c>
      <c r="C135" s="2">
        <f>'Amortization Schedule'!D142</f>
        <v>508.5793715743732</v>
      </c>
      <c r="D135" s="1">
        <f>'Amortization Schedule'!F142</f>
        <v>221031.97798718736</v>
      </c>
    </row>
    <row r="136" spans="1:4" ht="12.75">
      <c r="A136">
        <f>'Amortization Schedule'!A143</f>
        <v>134</v>
      </c>
      <c r="B136" s="2">
        <f>'Amortization Schedule'!C143</f>
        <v>1151.2082186832674</v>
      </c>
      <c r="C136" s="2">
        <f>'Amortization Schedule'!D143</f>
        <v>511.2282224679898</v>
      </c>
      <c r="D136" s="1">
        <f>'Amortization Schedule'!F143</f>
        <v>220520.74976471937</v>
      </c>
    </row>
    <row r="137" spans="1:4" ht="12.75">
      <c r="A137">
        <f>'Amortization Schedule'!A144</f>
        <v>135</v>
      </c>
      <c r="B137" s="2">
        <f>'Amortization Schedule'!C144</f>
        <v>1148.5455716912466</v>
      </c>
      <c r="C137" s="2">
        <f>'Amortization Schedule'!D144</f>
        <v>513.8908694600107</v>
      </c>
      <c r="D137" s="1">
        <f>'Amortization Schedule'!F144</f>
        <v>220006.85889525936</v>
      </c>
    </row>
    <row r="138" spans="1:4" ht="12.75">
      <c r="A138">
        <f>'Amortization Schedule'!A145</f>
        <v>136</v>
      </c>
      <c r="B138" s="2">
        <f>'Amortization Schedule'!C145</f>
        <v>1145.8690567461424</v>
      </c>
      <c r="C138" s="2">
        <f>'Amortization Schedule'!D145</f>
        <v>516.5673844051148</v>
      </c>
      <c r="D138" s="1">
        <f>'Amortization Schedule'!F145</f>
        <v>219490.29151085424</v>
      </c>
    </row>
    <row r="139" spans="1:4" ht="12.75">
      <c r="A139">
        <f>'Amortization Schedule'!A146</f>
        <v>137</v>
      </c>
      <c r="B139" s="2">
        <f>'Amortization Schedule'!C146</f>
        <v>1143.1786016190324</v>
      </c>
      <c r="C139" s="2">
        <f>'Amortization Schedule'!D146</f>
        <v>519.2578395322248</v>
      </c>
      <c r="D139" s="1">
        <f>'Amortization Schedule'!F146</f>
        <v>218971.03367132202</v>
      </c>
    </row>
    <row r="140" spans="1:4" ht="12.75">
      <c r="A140">
        <f>'Amortization Schedule'!A147</f>
        <v>138</v>
      </c>
      <c r="B140" s="2">
        <f>'Amortization Schedule'!C147</f>
        <v>1140.4741337048022</v>
      </c>
      <c r="C140" s="2">
        <f>'Amortization Schedule'!D147</f>
        <v>521.962307446455</v>
      </c>
      <c r="D140" s="1">
        <f>'Amortization Schedule'!F147</f>
        <v>218449.07136387556</v>
      </c>
    </row>
    <row r="141" spans="1:4" ht="12.75">
      <c r="A141">
        <f>'Amortization Schedule'!A148</f>
        <v>139</v>
      </c>
      <c r="B141" s="2">
        <f>'Amortization Schedule'!C148</f>
        <v>1137.755580020185</v>
      </c>
      <c r="C141" s="2">
        <f>'Amortization Schedule'!D148</f>
        <v>524.6808611310721</v>
      </c>
      <c r="D141" s="1">
        <f>'Amortization Schedule'!F148</f>
        <v>217924.39050274447</v>
      </c>
    </row>
    <row r="142" spans="1:4" ht="12.75">
      <c r="A142">
        <f>'Amortization Schedule'!A149</f>
        <v>140</v>
      </c>
      <c r="B142" s="2">
        <f>'Amortization Schedule'!C149</f>
        <v>1135.022867201794</v>
      </c>
      <c r="C142" s="2">
        <f>'Amortization Schedule'!D149</f>
        <v>527.4135739494632</v>
      </c>
      <c r="D142" s="1">
        <f>'Amortization Schedule'!F149</f>
        <v>217396.97692879502</v>
      </c>
    </row>
    <row r="143" spans="1:4" ht="12.75">
      <c r="A143">
        <f>'Amortization Schedule'!A150</f>
        <v>141</v>
      </c>
      <c r="B143" s="2">
        <f>'Amortization Schedule'!C150</f>
        <v>1132.2759215041406</v>
      </c>
      <c r="C143" s="2">
        <f>'Amortization Schedule'!D150</f>
        <v>530.1605196471166</v>
      </c>
      <c r="D143" s="1">
        <f>'Amortization Schedule'!F150</f>
        <v>216866.8164091479</v>
      </c>
    </row>
    <row r="144" spans="1:4" ht="12.75">
      <c r="A144">
        <f>'Amortization Schedule'!A151</f>
        <v>142</v>
      </c>
      <c r="B144" s="2">
        <f>'Amortization Schedule'!C151</f>
        <v>1129.5146687976453</v>
      </c>
      <c r="C144" s="2">
        <f>'Amortization Schedule'!D151</f>
        <v>532.9217723536119</v>
      </c>
      <c r="D144" s="1">
        <f>'Amortization Schedule'!F151</f>
        <v>216333.89463679428</v>
      </c>
    </row>
    <row r="145" spans="1:4" ht="12.75">
      <c r="A145">
        <f>'Amortization Schedule'!A152</f>
        <v>143</v>
      </c>
      <c r="B145" s="2">
        <f>'Amortization Schedule'!C152</f>
        <v>1126.7390345666367</v>
      </c>
      <c r="C145" s="2">
        <f>'Amortization Schedule'!D152</f>
        <v>535.6974065846205</v>
      </c>
      <c r="D145" s="1">
        <f>'Amortization Schedule'!F152</f>
        <v>215798.19723020965</v>
      </c>
    </row>
    <row r="146" spans="1:4" ht="12.75">
      <c r="A146">
        <f>'Amortization Schedule'!A153</f>
        <v>144</v>
      </c>
      <c r="B146" s="2">
        <f>'Amortization Schedule'!C153</f>
        <v>1123.9489439073418</v>
      </c>
      <c r="C146" s="2">
        <f>'Amortization Schedule'!D153</f>
        <v>538.4874972439154</v>
      </c>
      <c r="D146" s="1">
        <f>'Amortization Schedule'!F153</f>
        <v>215259.70973296574</v>
      </c>
    </row>
    <row r="147" spans="1:4" ht="12.75">
      <c r="A147">
        <f>'Amortization Schedule'!A154</f>
        <v>145</v>
      </c>
      <c r="B147" s="2">
        <f>'Amortization Schedule'!C154</f>
        <v>1121.1443215258632</v>
      </c>
      <c r="C147" s="2">
        <f>'Amortization Schedule'!D154</f>
        <v>541.292119625394</v>
      </c>
      <c r="D147" s="1">
        <f>'Amortization Schedule'!F154</f>
        <v>214718.41761334034</v>
      </c>
    </row>
    <row r="148" spans="1:4" ht="12.75">
      <c r="A148">
        <f>'Amortization Schedule'!A155</f>
        <v>146</v>
      </c>
      <c r="B148" s="2">
        <f>'Amortization Schedule'!C155</f>
        <v>1118.3250917361474</v>
      </c>
      <c r="C148" s="2">
        <f>'Amortization Schedule'!D155</f>
        <v>544.1113494151098</v>
      </c>
      <c r="D148" s="1">
        <f>'Amortization Schedule'!F155</f>
        <v>214174.30626392522</v>
      </c>
    </row>
    <row r="149" spans="1:4" ht="12.75">
      <c r="A149">
        <f>'Amortization Schedule'!A156</f>
        <v>147</v>
      </c>
      <c r="B149" s="2">
        <f>'Amortization Schedule'!C156</f>
        <v>1115.4911784579438</v>
      </c>
      <c r="C149" s="2">
        <f>'Amortization Schedule'!D156</f>
        <v>546.9452626933135</v>
      </c>
      <c r="D149" s="1">
        <f>'Amortization Schedule'!F156</f>
        <v>213627.3610012319</v>
      </c>
    </row>
    <row r="150" spans="1:4" ht="12.75">
      <c r="A150">
        <f>'Amortization Schedule'!A157</f>
        <v>148</v>
      </c>
      <c r="B150" s="2">
        <f>'Amortization Schedule'!C157</f>
        <v>1112.6425052147495</v>
      </c>
      <c r="C150" s="2">
        <f>'Amortization Schedule'!D157</f>
        <v>549.7939359365078</v>
      </c>
      <c r="D150" s="1">
        <f>'Amortization Schedule'!F157</f>
        <v>213077.5670652954</v>
      </c>
    </row>
    <row r="151" spans="1:4" ht="12.75">
      <c r="A151">
        <f>'Amortization Schedule'!A158</f>
        <v>149</v>
      </c>
      <c r="B151" s="2">
        <f>'Amortization Schedule'!C158</f>
        <v>1109.7789951317468</v>
      </c>
      <c r="C151" s="2">
        <f>'Amortization Schedule'!D158</f>
        <v>552.6574460195104</v>
      </c>
      <c r="D151" s="1">
        <f>'Amortization Schedule'!F158</f>
        <v>212524.90961927592</v>
      </c>
    </row>
    <row r="152" spans="1:4" ht="12.75">
      <c r="A152">
        <f>'Amortization Schedule'!A159</f>
        <v>150</v>
      </c>
      <c r="B152" s="2">
        <f>'Amortization Schedule'!C159</f>
        <v>1106.9005709337287</v>
      </c>
      <c r="C152" s="2">
        <f>'Amortization Schedule'!D159</f>
        <v>555.5358702175286</v>
      </c>
      <c r="D152" s="1">
        <f>'Amortization Schedule'!F159</f>
        <v>211969.3737490584</v>
      </c>
    </row>
    <row r="153" spans="1:4" ht="12.75">
      <c r="A153">
        <f>'Amortization Schedule'!A160</f>
        <v>151</v>
      </c>
      <c r="B153" s="2">
        <f>'Amortization Schedule'!C160</f>
        <v>1104.0071549430124</v>
      </c>
      <c r="C153" s="2">
        <f>'Amortization Schedule'!D160</f>
        <v>558.4292862082448</v>
      </c>
      <c r="D153" s="1">
        <f>'Amortization Schedule'!F160</f>
        <v>211410.94446285017</v>
      </c>
    </row>
    <row r="154" spans="1:4" ht="12.75">
      <c r="A154">
        <f>'Amortization Schedule'!A161</f>
        <v>152</v>
      </c>
      <c r="B154" s="2">
        <f>'Amortization Schedule'!C161</f>
        <v>1101.0986690773445</v>
      </c>
      <c r="C154" s="2">
        <f>'Amortization Schedule'!D161</f>
        <v>561.3377720739127</v>
      </c>
      <c r="D154" s="1">
        <f>'Amortization Schedule'!F161</f>
        <v>210849.60669077624</v>
      </c>
    </row>
    <row r="155" spans="1:4" ht="12.75">
      <c r="A155">
        <f>'Amortization Schedule'!A162</f>
        <v>153</v>
      </c>
      <c r="B155" s="2">
        <f>'Amortization Schedule'!C162</f>
        <v>1098.1750348477929</v>
      </c>
      <c r="C155" s="2">
        <f>'Amortization Schedule'!D162</f>
        <v>564.2614063034644</v>
      </c>
      <c r="D155" s="1">
        <f>'Amortization Schedule'!F162</f>
        <v>210285.34528447277</v>
      </c>
    </row>
    <row r="156" spans="1:4" ht="12.75">
      <c r="A156">
        <f>'Amortization Schedule'!A163</f>
        <v>154</v>
      </c>
      <c r="B156" s="2">
        <f>'Amortization Schedule'!C163</f>
        <v>1095.236173356629</v>
      </c>
      <c r="C156" s="2">
        <f>'Amortization Schedule'!D163</f>
        <v>567.2002677946282</v>
      </c>
      <c r="D156" s="1">
        <f>'Amortization Schedule'!F163</f>
        <v>209718.14501667814</v>
      </c>
    </row>
    <row r="157" spans="1:4" ht="12.75">
      <c r="A157">
        <f>'Amortization Schedule'!A164</f>
        <v>155</v>
      </c>
      <c r="B157" s="2">
        <f>'Amortization Schedule'!C164</f>
        <v>1092.2820052951986</v>
      </c>
      <c r="C157" s="2">
        <f>'Amortization Schedule'!D164</f>
        <v>570.1544358560586</v>
      </c>
      <c r="D157" s="1">
        <f>'Amortization Schedule'!F164</f>
        <v>209147.99058082208</v>
      </c>
    </row>
    <row r="158" spans="1:4" ht="12.75">
      <c r="A158">
        <f>'Amortization Schedule'!A165</f>
        <v>156</v>
      </c>
      <c r="B158" s="2">
        <f>'Amortization Schedule'!C165</f>
        <v>1089.3124509417817</v>
      </c>
      <c r="C158" s="2">
        <f>'Amortization Schedule'!D165</f>
        <v>573.1239902094756</v>
      </c>
      <c r="D158" s="1">
        <f>'Amortization Schedule'!F165</f>
        <v>208574.8665906126</v>
      </c>
    </row>
    <row r="159" spans="1:4" ht="12.75">
      <c r="A159">
        <f>'Amortization Schedule'!A166</f>
        <v>157</v>
      </c>
      <c r="B159" s="2">
        <f>'Amortization Schedule'!C166</f>
        <v>1086.3274301594406</v>
      </c>
      <c r="C159" s="2">
        <f>'Amortization Schedule'!D166</f>
        <v>576.1090109918166</v>
      </c>
      <c r="D159" s="1">
        <f>'Amortization Schedule'!F166</f>
        <v>207998.75757962078</v>
      </c>
    </row>
    <row r="160" spans="1:4" ht="12.75">
      <c r="A160">
        <f>'Amortization Schedule'!A167</f>
        <v>158</v>
      </c>
      <c r="B160" s="2">
        <f>'Amortization Schedule'!C167</f>
        <v>1083.3268623938582</v>
      </c>
      <c r="C160" s="2">
        <f>'Amortization Schedule'!D167</f>
        <v>579.109578757399</v>
      </c>
      <c r="D160" s="1">
        <f>'Amortization Schedule'!F167</f>
        <v>207419.64800086338</v>
      </c>
    </row>
    <row r="161" spans="1:4" ht="12.75">
      <c r="A161">
        <f>'Amortization Schedule'!A168</f>
        <v>159</v>
      </c>
      <c r="B161" s="2">
        <f>'Amortization Schedule'!C168</f>
        <v>1080.3106666711633</v>
      </c>
      <c r="C161" s="2">
        <f>'Amortization Schedule'!D168</f>
        <v>582.1257744800939</v>
      </c>
      <c r="D161" s="1">
        <f>'Amortization Schedule'!F168</f>
        <v>206837.5222263833</v>
      </c>
    </row>
    <row r="162" spans="1:4" ht="12.75">
      <c r="A162">
        <f>'Amortization Schedule'!A169</f>
        <v>160</v>
      </c>
      <c r="B162" s="2">
        <f>'Amortization Schedule'!C169</f>
        <v>1077.2787615957463</v>
      </c>
      <c r="C162" s="2">
        <f>'Amortization Schedule'!D169</f>
        <v>585.1576795555109</v>
      </c>
      <c r="D162" s="1">
        <f>'Amortization Schedule'!F169</f>
        <v>206252.3645468278</v>
      </c>
    </row>
    <row r="163" spans="1:4" ht="12.75">
      <c r="A163">
        <f>'Amortization Schedule'!A170</f>
        <v>161</v>
      </c>
      <c r="B163" s="2">
        <f>'Amortization Schedule'!C170</f>
        <v>1074.2310653480613</v>
      </c>
      <c r="C163" s="2">
        <f>'Amortization Schedule'!D170</f>
        <v>588.2053758031959</v>
      </c>
      <c r="D163" s="1">
        <f>'Amortization Schedule'!F170</f>
        <v>205664.1591710246</v>
      </c>
    </row>
    <row r="164" spans="1:4" ht="12.75">
      <c r="A164">
        <f>'Amortization Schedule'!A171</f>
        <v>162</v>
      </c>
      <c r="B164" s="2">
        <f>'Amortization Schedule'!C171</f>
        <v>1071.1674956824197</v>
      </c>
      <c r="C164" s="2">
        <f>'Amortization Schedule'!D171</f>
        <v>591.2689454688375</v>
      </c>
      <c r="D164" s="1">
        <f>'Amortization Schedule'!F171</f>
        <v>205072.89022555575</v>
      </c>
    </row>
    <row r="165" spans="1:4" ht="12.75">
      <c r="A165">
        <f>'Amortization Schedule'!A172</f>
        <v>163</v>
      </c>
      <c r="B165" s="2">
        <f>'Amortization Schedule'!C172</f>
        <v>1068.0879699247694</v>
      </c>
      <c r="C165" s="2">
        <f>'Amortization Schedule'!D172</f>
        <v>594.3484712264878</v>
      </c>
      <c r="D165" s="1">
        <f>'Amortization Schedule'!F172</f>
        <v>204478.54175432926</v>
      </c>
    </row>
    <row r="166" spans="1:4" ht="12.75">
      <c r="A166">
        <f>'Amortization Schedule'!A173</f>
        <v>164</v>
      </c>
      <c r="B166" s="2">
        <f>'Amortization Schedule'!C173</f>
        <v>1064.9924049704648</v>
      </c>
      <c r="C166" s="2">
        <f>'Amortization Schedule'!D173</f>
        <v>597.4440361807924</v>
      </c>
      <c r="D166" s="1">
        <f>'Amortization Schedule'!F173</f>
        <v>203881.09771814846</v>
      </c>
    </row>
    <row r="167" spans="1:4" ht="12.75">
      <c r="A167">
        <f>'Amortization Schedule'!A174</f>
        <v>165</v>
      </c>
      <c r="B167" s="2">
        <f>'Amortization Schedule'!C174</f>
        <v>1061.8807172820232</v>
      </c>
      <c r="C167" s="2">
        <f>'Amortization Schedule'!D174</f>
        <v>600.555723869234</v>
      </c>
      <c r="D167" s="1">
        <f>'Amortization Schedule'!F174</f>
        <v>203280.54199427922</v>
      </c>
    </row>
    <row r="168" spans="1:4" ht="12.75">
      <c r="A168">
        <f>'Amortization Schedule'!A175</f>
        <v>166</v>
      </c>
      <c r="B168" s="2">
        <f>'Amortization Schedule'!C175</f>
        <v>1058.752822886871</v>
      </c>
      <c r="C168" s="2">
        <f>'Amortization Schedule'!D175</f>
        <v>603.6836182643863</v>
      </c>
      <c r="D168" s="1">
        <f>'Amortization Schedule'!F175</f>
        <v>202676.85837601483</v>
      </c>
    </row>
    <row r="169" spans="1:4" ht="12.75">
      <c r="A169">
        <f>'Amortization Schedule'!A176</f>
        <v>167</v>
      </c>
      <c r="B169" s="2">
        <f>'Amortization Schedule'!C176</f>
        <v>1055.6086373750773</v>
      </c>
      <c r="C169" s="2">
        <f>'Amortization Schedule'!D176</f>
        <v>606.82780377618</v>
      </c>
      <c r="D169" s="1">
        <f>'Amortization Schedule'!F176</f>
        <v>202070.03057223864</v>
      </c>
    </row>
    <row r="170" spans="1:4" ht="12.75">
      <c r="A170">
        <f>'Amortization Schedule'!A177</f>
        <v>168</v>
      </c>
      <c r="B170" s="2">
        <f>'Amortization Schedule'!C177</f>
        <v>1052.4480758970763</v>
      </c>
      <c r="C170" s="2">
        <f>'Amortization Schedule'!D177</f>
        <v>609.988365254181</v>
      </c>
      <c r="D170" s="1">
        <f>'Amortization Schedule'!F177</f>
        <v>201460.04220698445</v>
      </c>
    </row>
    <row r="171" spans="1:4" ht="12.75">
      <c r="A171">
        <f>'Amortization Schedule'!A178</f>
        <v>169</v>
      </c>
      <c r="B171" s="2">
        <f>'Amortization Schedule'!C178</f>
        <v>1049.2710531613773</v>
      </c>
      <c r="C171" s="2">
        <f>'Amortization Schedule'!D178</f>
        <v>613.16538798988</v>
      </c>
      <c r="D171" s="1">
        <f>'Amortization Schedule'!F178</f>
        <v>200846.87681899458</v>
      </c>
    </row>
    <row r="172" spans="1:4" ht="12.75">
      <c r="A172">
        <f>'Amortization Schedule'!A179</f>
        <v>170</v>
      </c>
      <c r="B172" s="2">
        <f>'Amortization Schedule'!C179</f>
        <v>1046.0774834322633</v>
      </c>
      <c r="C172" s="2">
        <f>'Amortization Schedule'!D179</f>
        <v>616.3589577189939</v>
      </c>
      <c r="D172" s="1">
        <f>'Amortization Schedule'!F179</f>
        <v>200230.51786127558</v>
      </c>
    </row>
    <row r="173" spans="1:4" ht="12.75">
      <c r="A173">
        <f>'Amortization Schedule'!A180</f>
        <v>171</v>
      </c>
      <c r="B173" s="2">
        <f>'Amortization Schedule'!C180</f>
        <v>1042.8672805274769</v>
      </c>
      <c r="C173" s="2">
        <f>'Amortization Schedule'!D180</f>
        <v>619.5691606237804</v>
      </c>
      <c r="D173" s="1">
        <f>'Amortization Schedule'!F180</f>
        <v>199610.94870065182</v>
      </c>
    </row>
    <row r="174" spans="1:4" ht="12.75">
      <c r="A174">
        <f>'Amortization Schedule'!A181</f>
        <v>172</v>
      </c>
      <c r="B174" s="2">
        <f>'Amortization Schedule'!C181</f>
        <v>1039.6403578158947</v>
      </c>
      <c r="C174" s="2">
        <f>'Amortization Schedule'!D181</f>
        <v>622.7960833353625</v>
      </c>
      <c r="D174" s="1">
        <f>'Amortization Schedule'!F181</f>
        <v>198988.15261731646</v>
      </c>
    </row>
    <row r="175" spans="1:4" ht="12.75">
      <c r="A175">
        <f>'Amortization Schedule'!A182</f>
        <v>173</v>
      </c>
      <c r="B175" s="2">
        <f>'Amortization Schedule'!C182</f>
        <v>1036.3966282151898</v>
      </c>
      <c r="C175" s="2">
        <f>'Amortization Schedule'!D182</f>
        <v>626.0398129360674</v>
      </c>
      <c r="D175" s="1">
        <f>'Amortization Schedule'!F182</f>
        <v>198362.1128043804</v>
      </c>
    </row>
    <row r="176" spans="1:4" ht="12.75">
      <c r="A176">
        <f>'Amortization Schedule'!A183</f>
        <v>174</v>
      </c>
      <c r="B176" s="2">
        <f>'Amortization Schedule'!C183</f>
        <v>1033.1360041894811</v>
      </c>
      <c r="C176" s="2">
        <f>'Amortization Schedule'!D183</f>
        <v>629.3004369617761</v>
      </c>
      <c r="D176" s="1">
        <f>'Amortization Schedule'!F183</f>
        <v>197732.8123674186</v>
      </c>
    </row>
    <row r="177" spans="1:4" ht="12.75">
      <c r="A177">
        <f>'Amortization Schedule'!A184</f>
        <v>175</v>
      </c>
      <c r="B177" s="2">
        <f>'Amortization Schedule'!C184</f>
        <v>1029.8583977469718</v>
      </c>
      <c r="C177" s="2">
        <f>'Amortization Schedule'!D184</f>
        <v>632.5780434042854</v>
      </c>
      <c r="D177" s="1">
        <f>'Amortization Schedule'!F184</f>
        <v>197100.2343240143</v>
      </c>
    </row>
    <row r="178" spans="1:4" ht="12.75">
      <c r="A178">
        <f>'Amortization Schedule'!A185</f>
        <v>176</v>
      </c>
      <c r="B178" s="2">
        <f>'Amortization Schedule'!C185</f>
        <v>1026.5637204375744</v>
      </c>
      <c r="C178" s="2">
        <f>'Amortization Schedule'!D185</f>
        <v>635.8727207136828</v>
      </c>
      <c r="D178" s="1">
        <f>'Amortization Schedule'!F185</f>
        <v>196464.36160330064</v>
      </c>
    </row>
    <row r="179" spans="1:4" ht="12.75">
      <c r="A179">
        <f>'Amortization Schedule'!A186</f>
        <v>177</v>
      </c>
      <c r="B179" s="2">
        <f>'Amortization Schedule'!C186</f>
        <v>1023.2518833505242</v>
      </c>
      <c r="C179" s="2">
        <f>'Amortization Schedule'!D186</f>
        <v>639.184557800733</v>
      </c>
      <c r="D179" s="1">
        <f>'Amortization Schedule'!F186</f>
        <v>195825.1770454999</v>
      </c>
    </row>
    <row r="180" spans="1:4" ht="12.75">
      <c r="A180">
        <f>'Amortization Schedule'!A187</f>
        <v>178</v>
      </c>
      <c r="B180" s="2">
        <f>'Amortization Schedule'!C187</f>
        <v>1019.9227971119786</v>
      </c>
      <c r="C180" s="2">
        <f>'Amortization Schedule'!D187</f>
        <v>642.5136440392786</v>
      </c>
      <c r="D180" s="1">
        <f>'Amortization Schedule'!F187</f>
        <v>195182.66340146062</v>
      </c>
    </row>
    <row r="181" spans="1:4" ht="12.75">
      <c r="A181">
        <f>'Amortization Schedule'!A188</f>
        <v>179</v>
      </c>
      <c r="B181" s="2">
        <f>'Amortization Schedule'!C188</f>
        <v>1016.5763718826074</v>
      </c>
      <c r="C181" s="2">
        <f>'Amortization Schedule'!D188</f>
        <v>645.8600692686498</v>
      </c>
      <c r="D181" s="1">
        <f>'Amortization Schedule'!F188</f>
        <v>194536.80333219198</v>
      </c>
    </row>
    <row r="182" spans="1:4" ht="12.75">
      <c r="A182">
        <f>'Amortization Schedule'!A189</f>
        <v>180</v>
      </c>
      <c r="B182" s="2">
        <f>'Amortization Schedule'!C189</f>
        <v>1013.2125173551665</v>
      </c>
      <c r="C182" s="2">
        <f>'Amortization Schedule'!D189</f>
        <v>649.2239237960907</v>
      </c>
      <c r="D182" s="1">
        <f>'Amortization Schedule'!F189</f>
        <v>193887.5794083959</v>
      </c>
    </row>
    <row r="183" spans="1:4" ht="12.75">
      <c r="A183">
        <f>'Amortization Schedule'!A190</f>
        <v>181</v>
      </c>
      <c r="B183" s="2">
        <f>'Amortization Schedule'!C190</f>
        <v>1009.8311427520619</v>
      </c>
      <c r="C183" s="2">
        <f>'Amortization Schedule'!D190</f>
        <v>652.6052983991954</v>
      </c>
      <c r="D183" s="1">
        <f>'Amortization Schedule'!F190</f>
        <v>193234.9741099967</v>
      </c>
    </row>
    <row r="184" spans="1:4" ht="12.75">
      <c r="A184">
        <f>'Amortization Schedule'!A191</f>
        <v>182</v>
      </c>
      <c r="B184" s="2">
        <f>'Amortization Schedule'!C191</f>
        <v>1006.4321568228994</v>
      </c>
      <c r="C184" s="2">
        <f>'Amortization Schedule'!D191</f>
        <v>656.0042843283578</v>
      </c>
      <c r="D184" s="1">
        <f>'Amortization Schedule'!F191</f>
        <v>192578.96982566835</v>
      </c>
    </row>
    <row r="185" spans="1:4" ht="12.75">
      <c r="A185">
        <f>'Amortization Schedule'!A192</f>
        <v>183</v>
      </c>
      <c r="B185" s="2">
        <f>'Amortization Schedule'!C192</f>
        <v>1003.0154678420226</v>
      </c>
      <c r="C185" s="2">
        <f>'Amortization Schedule'!D192</f>
        <v>659.4209733092346</v>
      </c>
      <c r="D185" s="1">
        <f>'Amortization Schedule'!F192</f>
        <v>191919.54885235912</v>
      </c>
    </row>
    <row r="186" spans="1:4" ht="12.75">
      <c r="A186">
        <f>'Amortization Schedule'!A193</f>
        <v>184</v>
      </c>
      <c r="B186" s="2">
        <f>'Amortization Schedule'!C193</f>
        <v>999.5809836060371</v>
      </c>
      <c r="C186" s="2">
        <f>'Amortization Schedule'!D193</f>
        <v>662.8554575452201</v>
      </c>
      <c r="D186" s="1">
        <f>'Amortization Schedule'!F193</f>
        <v>191256.6933948139</v>
      </c>
    </row>
    <row r="187" spans="1:4" ht="12.75">
      <c r="A187">
        <f>'Amortization Schedule'!A194</f>
        <v>185</v>
      </c>
      <c r="B187" s="2">
        <f>'Amortization Schedule'!C194</f>
        <v>996.1286114313223</v>
      </c>
      <c r="C187" s="2">
        <f>'Amortization Schedule'!D194</f>
        <v>666.307829719935</v>
      </c>
      <c r="D187" s="1">
        <f>'Amortization Schedule'!F194</f>
        <v>190590.38556509395</v>
      </c>
    </row>
    <row r="188" spans="1:4" ht="12.75">
      <c r="A188">
        <f>'Amortization Schedule'!A195</f>
        <v>186</v>
      </c>
      <c r="B188" s="2">
        <f>'Amortization Schedule'!C195</f>
        <v>992.658258151531</v>
      </c>
      <c r="C188" s="2">
        <f>'Amortization Schedule'!D195</f>
        <v>669.7781829997263</v>
      </c>
      <c r="D188" s="1">
        <f>'Amortization Schedule'!F195</f>
        <v>189920.60738209423</v>
      </c>
    </row>
    <row r="189" spans="1:4" ht="12.75">
      <c r="A189">
        <f>'Amortization Schedule'!A196</f>
        <v>187</v>
      </c>
      <c r="B189" s="2">
        <f>'Amortization Schedule'!C196</f>
        <v>989.1698301150741</v>
      </c>
      <c r="C189" s="2">
        <f>'Amortization Schedule'!D196</f>
        <v>673.2666110361831</v>
      </c>
      <c r="D189" s="1">
        <f>'Amortization Schedule'!F196</f>
        <v>189247.34077105805</v>
      </c>
    </row>
    <row r="190" spans="1:4" ht="12.75">
      <c r="A190">
        <f>'Amortization Schedule'!A197</f>
        <v>188</v>
      </c>
      <c r="B190" s="2">
        <f>'Amortization Schedule'!C197</f>
        <v>985.663233182594</v>
      </c>
      <c r="C190" s="2">
        <f>'Amortization Schedule'!D197</f>
        <v>676.7732079686632</v>
      </c>
      <c r="D190" s="1">
        <f>'Amortization Schedule'!F197</f>
        <v>188570.5675630894</v>
      </c>
    </row>
    <row r="191" spans="1:4" ht="12.75">
      <c r="A191">
        <f>'Amortization Schedule'!A198</f>
        <v>189</v>
      </c>
      <c r="B191" s="2">
        <f>'Amortization Schedule'!C198</f>
        <v>982.1383727244239</v>
      </c>
      <c r="C191" s="2">
        <f>'Amortization Schedule'!D198</f>
        <v>680.2980684268333</v>
      </c>
      <c r="D191" s="1">
        <f>'Amortization Schedule'!F198</f>
        <v>187890.26949466256</v>
      </c>
    </row>
    <row r="192" spans="1:4" ht="12.75">
      <c r="A192">
        <f>'Amortization Schedule'!A199</f>
        <v>190</v>
      </c>
      <c r="B192" s="2">
        <f>'Amortization Schedule'!C199</f>
        <v>978.5951536180341</v>
      </c>
      <c r="C192" s="2">
        <f>'Amortization Schedule'!D199</f>
        <v>683.8412875332231</v>
      </c>
      <c r="D192" s="1">
        <f>'Amortization Schedule'!F199</f>
        <v>187206.42820712933</v>
      </c>
    </row>
    <row r="193" spans="1:4" ht="12.75">
      <c r="A193">
        <f>'Amortization Schedule'!A200</f>
        <v>191</v>
      </c>
      <c r="B193" s="2">
        <f>'Amortization Schedule'!C200</f>
        <v>975.0334802454652</v>
      </c>
      <c r="C193" s="2">
        <f>'Amortization Schedule'!D200</f>
        <v>687.402960905792</v>
      </c>
      <c r="D193" s="1">
        <f>'Amortization Schedule'!F200</f>
        <v>186519.02524622352</v>
      </c>
    </row>
    <row r="194" spans="1:4" ht="12.75">
      <c r="A194">
        <f>'Amortization Schedule'!A201</f>
        <v>192</v>
      </c>
      <c r="B194" s="2">
        <f>'Amortization Schedule'!C201</f>
        <v>971.4532564907474</v>
      </c>
      <c r="C194" s="2">
        <f>'Amortization Schedule'!D201</f>
        <v>690.9831846605098</v>
      </c>
      <c r="D194" s="1">
        <f>'Amortization Schedule'!F201</f>
        <v>185828.042061563</v>
      </c>
    </row>
    <row r="195" spans="1:4" ht="12.75">
      <c r="A195">
        <f>'Amortization Schedule'!A202</f>
        <v>193</v>
      </c>
      <c r="B195" s="2">
        <f>'Amortization Schedule'!C202</f>
        <v>967.8543857373072</v>
      </c>
      <c r="C195" s="2">
        <f>'Amortization Schedule'!D202</f>
        <v>694.58205541395</v>
      </c>
      <c r="D195" s="1">
        <f>'Amortization Schedule'!F202</f>
        <v>185133.46000614905</v>
      </c>
    </row>
    <row r="196" spans="1:4" ht="12.75">
      <c r="A196">
        <f>'Amortization Schedule'!A203</f>
        <v>194</v>
      </c>
      <c r="B196" s="2">
        <f>'Amortization Schedule'!C203</f>
        <v>964.2367708653596</v>
      </c>
      <c r="C196" s="2">
        <f>'Amortization Schedule'!D203</f>
        <v>698.1996702858976</v>
      </c>
      <c r="D196" s="1">
        <f>'Amortization Schedule'!F203</f>
        <v>184435.26033586316</v>
      </c>
    </row>
    <row r="197" spans="1:4" ht="12.75">
      <c r="A197">
        <f>'Amortization Schedule'!A204</f>
        <v>195</v>
      </c>
      <c r="B197" s="2">
        <f>'Amortization Schedule'!C204</f>
        <v>960.6003142492873</v>
      </c>
      <c r="C197" s="2">
        <f>'Amortization Schedule'!D204</f>
        <v>701.8361269019699</v>
      </c>
      <c r="D197" s="1">
        <f>'Amortization Schedule'!F204</f>
        <v>183733.4242089612</v>
      </c>
    </row>
    <row r="198" spans="1:4" ht="12.75">
      <c r="A198">
        <f>'Amortization Schedule'!A205</f>
        <v>196</v>
      </c>
      <c r="B198" s="2">
        <f>'Amortization Schedule'!C205</f>
        <v>956.9449177550061</v>
      </c>
      <c r="C198" s="2">
        <f>'Amortization Schedule'!D205</f>
        <v>705.4915233962511</v>
      </c>
      <c r="D198" s="1">
        <f>'Amortization Schedule'!F205</f>
        <v>183027.93268556494</v>
      </c>
    </row>
    <row r="199" spans="1:4" ht="12.75">
      <c r="A199">
        <f>'Amortization Schedule'!A206</f>
        <v>197</v>
      </c>
      <c r="B199" s="2">
        <f>'Amortization Schedule'!C206</f>
        <v>953.2704827373174</v>
      </c>
      <c r="C199" s="2">
        <f>'Amortization Schedule'!D206</f>
        <v>709.1659584139398</v>
      </c>
      <c r="D199" s="1">
        <f>'Amortization Schedule'!F206</f>
        <v>182318.766727151</v>
      </c>
    </row>
    <row r="200" spans="1:4" ht="12.75">
      <c r="A200">
        <f>'Amortization Schedule'!A207</f>
        <v>198</v>
      </c>
      <c r="B200" s="2">
        <f>'Amortization Schedule'!C207</f>
        <v>949.5769100372447</v>
      </c>
      <c r="C200" s="2">
        <f>'Amortization Schedule'!D207</f>
        <v>712.8595311140125</v>
      </c>
      <c r="D200" s="1">
        <f>'Amortization Schedule'!F207</f>
        <v>181605.90719603698</v>
      </c>
    </row>
    <row r="201" spans="1:4" ht="12.75">
      <c r="A201">
        <f>'Amortization Schedule'!A208</f>
        <v>199</v>
      </c>
      <c r="B201" s="2">
        <f>'Amortization Schedule'!C208</f>
        <v>945.8640999793593</v>
      </c>
      <c r="C201" s="2">
        <f>'Amortization Schedule'!D208</f>
        <v>716.572341171898</v>
      </c>
      <c r="D201" s="1">
        <f>'Amortization Schedule'!F208</f>
        <v>180889.33485486507</v>
      </c>
    </row>
    <row r="202" spans="1:4" ht="12.75">
      <c r="A202">
        <f>'Amortization Schedule'!A209</f>
        <v>200</v>
      </c>
      <c r="B202" s="2">
        <f>'Amortization Schedule'!C209</f>
        <v>942.1319523690888</v>
      </c>
      <c r="C202" s="2">
        <f>'Amortization Schedule'!D209</f>
        <v>720.3044887821684</v>
      </c>
      <c r="D202" s="1">
        <f>'Amortization Schedule'!F209</f>
        <v>180169.0303660829</v>
      </c>
    </row>
    <row r="203" spans="1:4" ht="12.75">
      <c r="A203">
        <f>'Amortization Schedule'!A210</f>
        <v>201</v>
      </c>
      <c r="B203" s="2">
        <f>'Amortization Schedule'!C210</f>
        <v>938.3803664900151</v>
      </c>
      <c r="C203" s="2">
        <f>'Amortization Schedule'!D210</f>
        <v>724.0560746612421</v>
      </c>
      <c r="D203" s="1">
        <f>'Amortization Schedule'!F210</f>
        <v>179444.97429142168</v>
      </c>
    </row>
    <row r="204" spans="1:4" ht="12.75">
      <c r="A204">
        <f>'Amortization Schedule'!A211</f>
        <v>202</v>
      </c>
      <c r="B204" s="2">
        <f>'Amortization Schedule'!C211</f>
        <v>934.6092411011546</v>
      </c>
      <c r="C204" s="2">
        <f>'Amortization Schedule'!D211</f>
        <v>727.8272000501026</v>
      </c>
      <c r="D204" s="1">
        <f>'Amortization Schedule'!F211</f>
        <v>178717.14709137156</v>
      </c>
    </row>
    <row r="205" spans="1:4" ht="12.75">
      <c r="A205">
        <f>'Amortization Schedule'!A212</f>
        <v>203</v>
      </c>
      <c r="B205" s="2">
        <f>'Amortization Schedule'!C212</f>
        <v>930.8184744342268</v>
      </c>
      <c r="C205" s="2">
        <f>'Amortization Schedule'!D212</f>
        <v>731.6179667170304</v>
      </c>
      <c r="D205" s="1">
        <f>'Amortization Schedule'!F212</f>
        <v>177985.52912465454</v>
      </c>
    </row>
    <row r="206" spans="1:4" ht="12.75">
      <c r="A206">
        <f>'Amortization Schedule'!A213</f>
        <v>204</v>
      </c>
      <c r="B206" s="2">
        <f>'Amortization Schedule'!C213</f>
        <v>927.007964190909</v>
      </c>
      <c r="C206" s="2">
        <f>'Amortization Schedule'!D213</f>
        <v>735.4284769603482</v>
      </c>
      <c r="D206" s="1">
        <f>'Amortization Schedule'!F213</f>
        <v>177250.1006476942</v>
      </c>
    </row>
    <row r="207" spans="1:4" ht="12.75">
      <c r="A207">
        <f>'Amortization Schedule'!A214</f>
        <v>205</v>
      </c>
      <c r="B207" s="2">
        <f>'Amortization Schedule'!C214</f>
        <v>923.177607540074</v>
      </c>
      <c r="C207" s="2">
        <f>'Amortization Schedule'!D214</f>
        <v>739.2588336111833</v>
      </c>
      <c r="D207" s="1">
        <f>'Amortization Schedule'!F214</f>
        <v>176510.84181408302</v>
      </c>
    </row>
    <row r="208" spans="1:4" ht="12.75">
      <c r="A208">
        <f>'Amortization Schedule'!A215</f>
        <v>206</v>
      </c>
      <c r="B208" s="2">
        <f>'Amortization Schedule'!C215</f>
        <v>919.3273011150156</v>
      </c>
      <c r="C208" s="2">
        <f>'Amortization Schedule'!D215</f>
        <v>743.1091400362416</v>
      </c>
      <c r="D208" s="1">
        <f>'Amortization Schedule'!F215</f>
        <v>175767.73267404677</v>
      </c>
    </row>
    <row r="209" spans="1:4" ht="12.75">
      <c r="A209">
        <f>'Amortization Schedule'!A216</f>
        <v>207</v>
      </c>
      <c r="B209" s="2">
        <f>'Amortization Schedule'!C216</f>
        <v>915.4569410106602</v>
      </c>
      <c r="C209" s="2">
        <f>'Amortization Schedule'!D216</f>
        <v>746.979500140597</v>
      </c>
      <c r="D209" s="1">
        <f>'Amortization Schedule'!F216</f>
        <v>175020.75317390618</v>
      </c>
    </row>
    <row r="210" spans="1:4" ht="12.75">
      <c r="A210">
        <f>'Amortization Schedule'!A217</f>
        <v>208</v>
      </c>
      <c r="B210" s="2">
        <f>'Amortization Schedule'!C217</f>
        <v>911.5664227807613</v>
      </c>
      <c r="C210" s="2">
        <f>'Amortization Schedule'!D217</f>
        <v>750.8700183704959</v>
      </c>
      <c r="D210" s="1">
        <f>'Amortization Schedule'!F217</f>
        <v>174269.88315553567</v>
      </c>
    </row>
    <row r="211" spans="1:4" ht="12.75">
      <c r="A211">
        <f>'Amortization Schedule'!A218</f>
        <v>209</v>
      </c>
      <c r="B211" s="2">
        <f>'Amortization Schedule'!C218</f>
        <v>907.6556414350816</v>
      </c>
      <c r="C211" s="2">
        <f>'Amortization Schedule'!D218</f>
        <v>754.7807997161756</v>
      </c>
      <c r="D211" s="1">
        <f>'Amortization Schedule'!F218</f>
        <v>173515.1023558195</v>
      </c>
    </row>
    <row r="212" spans="1:4" ht="12.75">
      <c r="A212">
        <f>'Amortization Schedule'!A219</f>
        <v>210</v>
      </c>
      <c r="B212" s="2">
        <f>'Amortization Schedule'!C219</f>
        <v>903.7244914365598</v>
      </c>
      <c r="C212" s="2">
        <f>'Amortization Schedule'!D219</f>
        <v>758.7119497146974</v>
      </c>
      <c r="D212" s="1">
        <f>'Amortization Schedule'!F219</f>
        <v>172756.3904061048</v>
      </c>
    </row>
    <row r="213" spans="1:4" ht="12.75">
      <c r="A213">
        <f>'Amortization Schedule'!A220</f>
        <v>211</v>
      </c>
      <c r="B213" s="2">
        <f>'Amortization Schedule'!C220</f>
        <v>899.7728666984624</v>
      </c>
      <c r="C213" s="2">
        <f>'Amortization Schedule'!D220</f>
        <v>762.6635744527948</v>
      </c>
      <c r="D213" s="1">
        <f>'Amortization Schedule'!F220</f>
        <v>171993.726831652</v>
      </c>
    </row>
    <row r="214" spans="1:4" ht="12.75">
      <c r="A214">
        <f>'Amortization Schedule'!A221</f>
        <v>212</v>
      </c>
      <c r="B214" s="2">
        <f>'Amortization Schedule'!C221</f>
        <v>895.8006605815208</v>
      </c>
      <c r="C214" s="2">
        <f>'Amortization Schedule'!D221</f>
        <v>766.6357805697364</v>
      </c>
      <c r="D214" s="1">
        <f>'Amortization Schedule'!F221</f>
        <v>171227.09105108224</v>
      </c>
    </row>
    <row r="215" spans="1:4" ht="12.75">
      <c r="A215">
        <f>'Amortization Schedule'!A222</f>
        <v>213</v>
      </c>
      <c r="B215" s="2">
        <f>'Amortization Schedule'!C222</f>
        <v>891.8077658910534</v>
      </c>
      <c r="C215" s="2">
        <f>'Amortization Schedule'!D222</f>
        <v>770.6286752602039</v>
      </c>
      <c r="D215" s="1">
        <f>'Amortization Schedule'!F222</f>
        <v>170456.46237582204</v>
      </c>
    </row>
    <row r="216" spans="1:4" ht="12.75">
      <c r="A216">
        <f>'Amortization Schedule'!A223</f>
        <v>214</v>
      </c>
      <c r="B216" s="2">
        <f>'Amortization Schedule'!C223</f>
        <v>887.7940748740731</v>
      </c>
      <c r="C216" s="2">
        <f>'Amortization Schedule'!D223</f>
        <v>774.6423662771841</v>
      </c>
      <c r="D216" s="1">
        <f>'Amortization Schedule'!F223</f>
        <v>169681.82000954487</v>
      </c>
    </row>
    <row r="217" spans="1:4" ht="12.75">
      <c r="A217">
        <f>'Amortization Schedule'!A224</f>
        <v>215</v>
      </c>
      <c r="B217" s="2">
        <f>'Amortization Schedule'!C224</f>
        <v>883.7594792163795</v>
      </c>
      <c r="C217" s="2">
        <f>'Amortization Schedule'!D224</f>
        <v>778.6769619348777</v>
      </c>
      <c r="D217" s="1">
        <f>'Amortization Schedule'!F224</f>
        <v>168903.14304761</v>
      </c>
    </row>
    <row r="218" spans="1:4" ht="12.75">
      <c r="A218">
        <f>'Amortization Schedule'!A225</f>
        <v>216</v>
      </c>
      <c r="B218" s="2">
        <f>'Amortization Schedule'!C225</f>
        <v>879.7038700396354</v>
      </c>
      <c r="C218" s="2">
        <f>'Amortization Schedule'!D225</f>
        <v>782.7325711116218</v>
      </c>
      <c r="D218" s="1">
        <f>'Amortization Schedule'!F225</f>
        <v>168120.4104764984</v>
      </c>
    </row>
    <row r="219" spans="1:4" ht="12.75">
      <c r="A219">
        <f>'Amortization Schedule'!A226</f>
        <v>217</v>
      </c>
      <c r="B219" s="2">
        <f>'Amortization Schedule'!C226</f>
        <v>875.627137898429</v>
      </c>
      <c r="C219" s="2">
        <f>'Amortization Schedule'!D226</f>
        <v>786.8093032528282</v>
      </c>
      <c r="D219" s="1">
        <f>'Amortization Schedule'!F226</f>
        <v>167333.60117324555</v>
      </c>
    </row>
    <row r="220" spans="1:4" ht="12.75">
      <c r="A220">
        <f>'Amortization Schedule'!A227</f>
        <v>218</v>
      </c>
      <c r="B220" s="2">
        <f>'Amortization Schedule'!C227</f>
        <v>871.5291727773206</v>
      </c>
      <c r="C220" s="2">
        <f>'Amortization Schedule'!D227</f>
        <v>790.9072683739366</v>
      </c>
      <c r="D220" s="1">
        <f>'Amortization Schedule'!F227</f>
        <v>166542.69390487162</v>
      </c>
    </row>
    <row r="221" spans="1:4" ht="12.75">
      <c r="A221">
        <f>'Amortization Schedule'!A228</f>
        <v>219</v>
      </c>
      <c r="B221" s="2">
        <f>'Amortization Schedule'!C228</f>
        <v>867.409864087873</v>
      </c>
      <c r="C221" s="2">
        <f>'Amortization Schedule'!D228</f>
        <v>795.0265770633843</v>
      </c>
      <c r="D221" s="1">
        <f>'Amortization Schedule'!F228</f>
        <v>165747.66732780825</v>
      </c>
    </row>
    <row r="222" spans="1:4" ht="12.75">
      <c r="A222">
        <f>'Amortization Schedule'!A229</f>
        <v>220</v>
      </c>
      <c r="B222" s="2">
        <f>'Amortization Schedule'!C229</f>
        <v>863.2691006656679</v>
      </c>
      <c r="C222" s="2">
        <f>'Amortization Schedule'!D229</f>
        <v>799.1673404855893</v>
      </c>
      <c r="D222" s="1">
        <f>'Amortization Schedule'!F229</f>
        <v>164948.49998732266</v>
      </c>
    </row>
    <row r="223" spans="1:4" ht="12.75">
      <c r="A223">
        <f>'Amortization Schedule'!A230</f>
        <v>221</v>
      </c>
      <c r="B223" s="2">
        <f>'Amortization Schedule'!C230</f>
        <v>859.1067707673055</v>
      </c>
      <c r="C223" s="2">
        <f>'Amortization Schedule'!D230</f>
        <v>803.3296703839517</v>
      </c>
      <c r="D223" s="1">
        <f>'Amortization Schedule'!F230</f>
        <v>164145.17031693872</v>
      </c>
    </row>
    <row r="224" spans="1:4" ht="12.75">
      <c r="A224">
        <f>'Amortization Schedule'!A231</f>
        <v>222</v>
      </c>
      <c r="B224" s="2">
        <f>'Amortization Schedule'!C231</f>
        <v>854.9227620673892</v>
      </c>
      <c r="C224" s="2">
        <f>'Amortization Schedule'!D231</f>
        <v>807.513679083868</v>
      </c>
      <c r="D224" s="1">
        <f>'Amortization Schedule'!F231</f>
        <v>163337.65663785485</v>
      </c>
    </row>
    <row r="225" spans="1:4" ht="12.75">
      <c r="A225">
        <f>'Amortization Schedule'!A232</f>
        <v>223</v>
      </c>
      <c r="B225" s="2">
        <f>'Amortization Schedule'!C232</f>
        <v>850.716961655494</v>
      </c>
      <c r="C225" s="2">
        <f>'Amortization Schedule'!D232</f>
        <v>811.7194794957633</v>
      </c>
      <c r="D225" s="1">
        <f>'Amortization Schedule'!F232</f>
        <v>162525.93715835907</v>
      </c>
    </row>
    <row r="226" spans="1:4" ht="12.75">
      <c r="A226">
        <f>'Amortization Schedule'!A233</f>
        <v>224</v>
      </c>
      <c r="B226" s="2">
        <f>'Amortization Schedule'!C233</f>
        <v>846.4892560331201</v>
      </c>
      <c r="C226" s="2">
        <f>'Amortization Schedule'!D233</f>
        <v>815.9471851181371</v>
      </c>
      <c r="D226" s="1">
        <f>'Amortization Schedule'!F233</f>
        <v>161709.98997324094</v>
      </c>
    </row>
    <row r="227" spans="1:4" ht="12.75">
      <c r="A227">
        <f>'Amortization Schedule'!A234</f>
        <v>225</v>
      </c>
      <c r="B227" s="2">
        <f>'Amortization Schedule'!C234</f>
        <v>842.2395311106299</v>
      </c>
      <c r="C227" s="2">
        <f>'Amortization Schedule'!D234</f>
        <v>820.1969100406274</v>
      </c>
      <c r="D227" s="1">
        <f>'Amortization Schedule'!F234</f>
        <v>160889.7930632003</v>
      </c>
    </row>
    <row r="228" spans="1:4" ht="12.75">
      <c r="A228">
        <f>'Amortization Schedule'!A235</f>
        <v>226</v>
      </c>
      <c r="B228" s="2">
        <f>'Amortization Schedule'!C235</f>
        <v>837.9676722041683</v>
      </c>
      <c r="C228" s="2">
        <f>'Amortization Schedule'!D235</f>
        <v>824.468768947089</v>
      </c>
      <c r="D228" s="1">
        <f>'Amortization Schedule'!F235</f>
        <v>160065.32429425322</v>
      </c>
    </row>
    <row r="229" spans="1:4" ht="12.75">
      <c r="A229">
        <f>'Amortization Schedule'!A236</f>
        <v>227</v>
      </c>
      <c r="B229" s="2">
        <f>'Amortization Schedule'!C236</f>
        <v>833.6735640325688</v>
      </c>
      <c r="C229" s="2">
        <f>'Amortization Schedule'!D236</f>
        <v>828.7628771186884</v>
      </c>
      <c r="D229" s="1">
        <f>'Amortization Schedule'!F236</f>
        <v>159236.56141713454</v>
      </c>
    </row>
    <row r="230" spans="1:4" ht="12.75">
      <c r="A230">
        <f>'Amortization Schedule'!A237</f>
        <v>228</v>
      </c>
      <c r="B230" s="2">
        <f>'Amortization Schedule'!C237</f>
        <v>829.3570907142423</v>
      </c>
      <c r="C230" s="2">
        <f>'Amortization Schedule'!D237</f>
        <v>833.0793504370149</v>
      </c>
      <c r="D230" s="1">
        <f>'Amortization Schedule'!F237</f>
        <v>158403.48206669753</v>
      </c>
    </row>
    <row r="231" spans="1:4" ht="12.75">
      <c r="A231">
        <f>'Amortization Schedule'!A238</f>
        <v>229</v>
      </c>
      <c r="B231" s="2">
        <f>'Amortization Schedule'!C238</f>
        <v>825.0181357640496</v>
      </c>
      <c r="C231" s="2">
        <f>'Amortization Schedule'!D238</f>
        <v>837.4183053872076</v>
      </c>
      <c r="D231" s="1">
        <f>'Amortization Schedule'!F238</f>
        <v>157566.06376131033</v>
      </c>
    </row>
    <row r="232" spans="1:4" ht="12.75">
      <c r="A232">
        <f>'Amortization Schedule'!A239</f>
        <v>230</v>
      </c>
      <c r="B232" s="2">
        <f>'Amortization Schedule'!C239</f>
        <v>820.6565820901579</v>
      </c>
      <c r="C232" s="2">
        <f>'Amortization Schedule'!D239</f>
        <v>841.7798590610993</v>
      </c>
      <c r="D232" s="1">
        <f>'Amortization Schedule'!F239</f>
        <v>156724.28390224924</v>
      </c>
    </row>
    <row r="233" spans="1:4" ht="12.75">
      <c r="A233">
        <f>'Amortization Schedule'!A240</f>
        <v>231</v>
      </c>
      <c r="B233" s="2">
        <f>'Amortization Schedule'!C240</f>
        <v>816.2723119908815</v>
      </c>
      <c r="C233" s="2">
        <f>'Amortization Schedule'!D240</f>
        <v>846.1641291603758</v>
      </c>
      <c r="D233" s="1">
        <f>'Amortization Schedule'!F240</f>
        <v>155878.11977308887</v>
      </c>
    </row>
    <row r="234" spans="1:4" ht="12.75">
      <c r="A234">
        <f>'Amortization Schedule'!A241</f>
        <v>232</v>
      </c>
      <c r="B234" s="2">
        <f>'Amortization Schedule'!C241</f>
        <v>811.8652071515045</v>
      </c>
      <c r="C234" s="2">
        <f>'Amortization Schedule'!D241</f>
        <v>850.5712339997527</v>
      </c>
      <c r="D234" s="1">
        <f>'Amortization Schedule'!F241</f>
        <v>155027.54853908913</v>
      </c>
    </row>
    <row r="235" spans="1:4" ht="12.75">
      <c r="A235">
        <f>'Amortization Schedule'!A242</f>
        <v>233</v>
      </c>
      <c r="B235" s="2">
        <f>'Amortization Schedule'!C242</f>
        <v>807.4351486410892</v>
      </c>
      <c r="C235" s="2">
        <f>'Amortization Schedule'!D242</f>
        <v>855.001292510168</v>
      </c>
      <c r="D235" s="1">
        <f>'Amortization Schedule'!F242</f>
        <v>154172.54724657896</v>
      </c>
    </row>
    <row r="236" spans="1:4" ht="12.75">
      <c r="A236">
        <f>'Amortization Schedule'!A243</f>
        <v>234</v>
      </c>
      <c r="B236" s="2">
        <f>'Amortization Schedule'!C243</f>
        <v>802.9820169092654</v>
      </c>
      <c r="C236" s="2">
        <f>'Amortization Schedule'!D243</f>
        <v>859.4544242419918</v>
      </c>
      <c r="D236" s="1">
        <f>'Amortization Schedule'!F243</f>
        <v>153313.09282233697</v>
      </c>
    </row>
    <row r="237" spans="1:4" ht="12.75">
      <c r="A237">
        <f>'Amortization Schedule'!A244</f>
        <v>235</v>
      </c>
      <c r="B237" s="2">
        <f>'Amortization Schedule'!C244</f>
        <v>798.505691783005</v>
      </c>
      <c r="C237" s="2">
        <f>'Amortization Schedule'!D244</f>
        <v>863.9307493682522</v>
      </c>
      <c r="D237" s="1">
        <f>'Amortization Schedule'!F244</f>
        <v>152449.16207296873</v>
      </c>
    </row>
    <row r="238" spans="1:4" ht="12.75">
      <c r="A238">
        <f>'Amortization Schedule'!A245</f>
        <v>236</v>
      </c>
      <c r="B238" s="2">
        <f>'Amortization Schedule'!C245</f>
        <v>794.0060524633788</v>
      </c>
      <c r="C238" s="2">
        <f>'Amortization Schedule'!D245</f>
        <v>868.4303886878785</v>
      </c>
      <c r="D238" s="1">
        <f>'Amortization Schedule'!F245</f>
        <v>151580.73168428085</v>
      </c>
    </row>
    <row r="239" spans="1:4" ht="12.75">
      <c r="A239">
        <f>'Amortization Schedule'!A246</f>
        <v>237</v>
      </c>
      <c r="B239" s="2">
        <f>'Amortization Schedule'!C246</f>
        <v>789.4829775222961</v>
      </c>
      <c r="C239" s="2">
        <f>'Amortization Schedule'!D246</f>
        <v>872.9534636289611</v>
      </c>
      <c r="D239" s="1">
        <f>'Amortization Schedule'!F246</f>
        <v>150707.77822065188</v>
      </c>
    </row>
    <row r="240" spans="1:4" ht="12.75">
      <c r="A240">
        <f>'Amortization Schedule'!A247</f>
        <v>238</v>
      </c>
      <c r="B240" s="2">
        <f>'Amortization Schedule'!C247</f>
        <v>784.9363448992285</v>
      </c>
      <c r="C240" s="2">
        <f>'Amortization Schedule'!D247</f>
        <v>877.5000962520287</v>
      </c>
      <c r="D240" s="1">
        <f>'Amortization Schedule'!F247</f>
        <v>149830.27812439983</v>
      </c>
    </row>
    <row r="241" spans="1:4" ht="12.75">
      <c r="A241">
        <f>'Amortization Schedule'!A248</f>
        <v>239</v>
      </c>
      <c r="B241" s="2">
        <f>'Amortization Schedule'!C248</f>
        <v>780.3660318979157</v>
      </c>
      <c r="C241" s="2">
        <f>'Amortization Schedule'!D248</f>
        <v>882.0704092533415</v>
      </c>
      <c r="D241" s="1">
        <f>'Amortization Schedule'!F248</f>
        <v>148948.20771514648</v>
      </c>
    </row>
    <row r="242" spans="1:4" ht="12.75">
      <c r="A242">
        <f>'Amortization Schedule'!A249</f>
        <v>240</v>
      </c>
      <c r="B242" s="2">
        <f>'Amortization Schedule'!C249</f>
        <v>775.7719151830545</v>
      </c>
      <c r="C242" s="2">
        <f>'Amortization Schedule'!D249</f>
        <v>886.6645259682027</v>
      </c>
      <c r="D242" s="1">
        <f>'Amortization Schedule'!F249</f>
        <v>148061.54318917828</v>
      </c>
    </row>
    <row r="243" spans="1:4" ht="12.75">
      <c r="A243">
        <f>'Amortization Schedule'!A250</f>
        <v>241</v>
      </c>
      <c r="B243" s="2">
        <f>'Amortization Schedule'!C250</f>
        <v>771.1538707769702</v>
      </c>
      <c r="C243" s="2">
        <f>'Amortization Schedule'!D250</f>
        <v>891.282570374287</v>
      </c>
      <c r="D243" s="1">
        <f>'Amortization Schedule'!F250</f>
        <v>147170.260618804</v>
      </c>
    </row>
    <row r="244" spans="1:4" ht="12.75">
      <c r="A244">
        <f>'Amortization Schedule'!A251</f>
        <v>242</v>
      </c>
      <c r="B244" s="2">
        <f>'Amortization Schedule'!C251</f>
        <v>766.5117740562707</v>
      </c>
      <c r="C244" s="2">
        <f>'Amortization Schedule'!D251</f>
        <v>895.9246670949865</v>
      </c>
      <c r="D244" s="1">
        <f>'Amortization Schedule'!F251</f>
        <v>146274.335951709</v>
      </c>
    </row>
    <row r="245" spans="1:4" ht="12.75">
      <c r="A245">
        <f>'Amortization Schedule'!A252</f>
        <v>243</v>
      </c>
      <c r="B245" s="2">
        <f>'Amortization Schedule'!C252</f>
        <v>761.8454997484844</v>
      </c>
      <c r="C245" s="2">
        <f>'Amortization Schedule'!D252</f>
        <v>900.5909414027728</v>
      </c>
      <c r="D245" s="1">
        <f>'Amortization Schedule'!F252</f>
        <v>145373.74501030624</v>
      </c>
    </row>
    <row r="246" spans="1:4" ht="12.75">
      <c r="A246">
        <f>'Amortization Schedule'!A253</f>
        <v>244</v>
      </c>
      <c r="B246" s="2">
        <f>'Amortization Schedule'!C253</f>
        <v>757.1549219286783</v>
      </c>
      <c r="C246" s="2">
        <f>'Amortization Schedule'!D253</f>
        <v>905.2815192225789</v>
      </c>
      <c r="D246" s="1">
        <f>'Amortization Schedule'!F253</f>
        <v>144468.46349108368</v>
      </c>
    </row>
    <row r="247" spans="1:4" ht="12.75">
      <c r="A247">
        <f>'Amortization Schedule'!A254</f>
        <v>245</v>
      </c>
      <c r="B247" s="2">
        <f>'Amortization Schedule'!C254</f>
        <v>752.4399140160608</v>
      </c>
      <c r="C247" s="2">
        <f>'Amortization Schedule'!D254</f>
        <v>909.9965271351964</v>
      </c>
      <c r="D247" s="1">
        <f>'Amortization Schedule'!F254</f>
        <v>143558.46696394848</v>
      </c>
    </row>
    <row r="248" spans="1:4" ht="12.75">
      <c r="A248">
        <f>'Amortization Schedule'!A255</f>
        <v>246</v>
      </c>
      <c r="B248" s="2">
        <f>'Amortization Schedule'!C255</f>
        <v>747.7003487705649</v>
      </c>
      <c r="C248" s="2">
        <f>'Amortization Schedule'!D255</f>
        <v>914.7360923806923</v>
      </c>
      <c r="D248" s="1">
        <f>'Amortization Schedule'!F255</f>
        <v>142643.7308715678</v>
      </c>
    </row>
    <row r="249" spans="1:4" ht="12.75">
      <c r="A249">
        <f>'Amortization Schedule'!A256</f>
        <v>247</v>
      </c>
      <c r="B249" s="2">
        <f>'Amortization Schedule'!C256</f>
        <v>742.9360982894156</v>
      </c>
      <c r="C249" s="2">
        <f>'Amortization Schedule'!D256</f>
        <v>919.5003428618417</v>
      </c>
      <c r="D249" s="1">
        <f>'Amortization Schedule'!F256</f>
        <v>141724.23052870596</v>
      </c>
    </row>
    <row r="250" spans="1:4" ht="12.75">
      <c r="A250">
        <f>'Amortization Schedule'!A257</f>
        <v>248</v>
      </c>
      <c r="B250" s="2">
        <f>'Amortization Schedule'!C257</f>
        <v>738.1470340036768</v>
      </c>
      <c r="C250" s="2">
        <f>'Amortization Schedule'!D257</f>
        <v>924.2894071475804</v>
      </c>
      <c r="D250" s="1">
        <f>'Amortization Schedule'!F257</f>
        <v>140799.94112155837</v>
      </c>
    </row>
    <row r="251" spans="1:4" ht="12.75">
      <c r="A251">
        <f>'Amortization Schedule'!A258</f>
        <v>249</v>
      </c>
      <c r="B251" s="2">
        <f>'Amortization Schedule'!C258</f>
        <v>733.3330266747831</v>
      </c>
      <c r="C251" s="2">
        <f>'Amortization Schedule'!D258</f>
        <v>929.1034144764741</v>
      </c>
      <c r="D251" s="1">
        <f>'Amortization Schedule'!F258</f>
        <v>139870.8377070819</v>
      </c>
    </row>
    <row r="252" spans="1:4" ht="12.75">
      <c r="A252">
        <f>'Amortization Schedule'!A259</f>
        <v>250</v>
      </c>
      <c r="B252" s="2">
        <f>'Amortization Schedule'!C259</f>
        <v>728.4939463910515</v>
      </c>
      <c r="C252" s="2">
        <f>'Amortization Schedule'!D259</f>
        <v>933.9424947602057</v>
      </c>
      <c r="D252" s="1">
        <f>'Amortization Schedule'!F259</f>
        <v>138936.8952123217</v>
      </c>
    </row>
    <row r="253" spans="1:4" ht="12.75">
      <c r="A253">
        <f>'Amortization Schedule'!A260</f>
        <v>251</v>
      </c>
      <c r="B253" s="2">
        <f>'Amortization Schedule'!C260</f>
        <v>723.6296625641754</v>
      </c>
      <c r="C253" s="2">
        <f>'Amortization Schedule'!D260</f>
        <v>938.8067785870818</v>
      </c>
      <c r="D253" s="1">
        <f>'Amortization Schedule'!F260</f>
        <v>137998.0884337346</v>
      </c>
    </row>
    <row r="254" spans="1:4" ht="12.75">
      <c r="A254">
        <f>'Amortization Schedule'!A261</f>
        <v>252</v>
      </c>
      <c r="B254" s="2">
        <f>'Amortization Schedule'!C261</f>
        <v>718.740043925701</v>
      </c>
      <c r="C254" s="2">
        <f>'Amortization Schedule'!D261</f>
        <v>943.6963972255562</v>
      </c>
      <c r="D254" s="1">
        <f>'Amortization Schedule'!F261</f>
        <v>137054.39203650906</v>
      </c>
    </row>
    <row r="255" spans="1:4" ht="12.75">
      <c r="A255">
        <f>'Amortization Schedule'!A262</f>
        <v>253</v>
      </c>
      <c r="B255" s="2">
        <f>'Amortization Schedule'!C262</f>
        <v>713.8249585234846</v>
      </c>
      <c r="C255" s="2">
        <f>'Amortization Schedule'!D262</f>
        <v>948.6114826277726</v>
      </c>
      <c r="D255" s="1">
        <f>'Amortization Schedule'!F262</f>
        <v>136105.78055388128</v>
      </c>
    </row>
    <row r="256" spans="1:4" ht="12.75">
      <c r="A256">
        <f>'Amortization Schedule'!A263</f>
        <v>254</v>
      </c>
      <c r="B256" s="2">
        <f>'Amortization Schedule'!C263</f>
        <v>708.8842737181317</v>
      </c>
      <c r="C256" s="2">
        <f>'Amortization Schedule'!D263</f>
        <v>953.5521674331255</v>
      </c>
      <c r="D256" s="1">
        <f>'Amortization Schedule'!F263</f>
        <v>135152.22838644814</v>
      </c>
    </row>
    <row r="257" spans="1:4" ht="12.75">
      <c r="A257">
        <f>'Amortization Schedule'!A264</f>
        <v>255</v>
      </c>
      <c r="B257" s="2">
        <f>'Amortization Schedule'!C264</f>
        <v>703.9178561794174</v>
      </c>
      <c r="C257" s="2">
        <f>'Amortization Schedule'!D264</f>
        <v>958.5185849718398</v>
      </c>
      <c r="D257" s="1">
        <f>'Amortization Schedule'!F264</f>
        <v>134193.7098014763</v>
      </c>
    </row>
    <row r="258" spans="1:4" ht="12.75">
      <c r="A258">
        <f>'Amortization Schedule'!A265</f>
        <v>256</v>
      </c>
      <c r="B258" s="2">
        <f>'Amortization Schedule'!C265</f>
        <v>698.925571882689</v>
      </c>
      <c r="C258" s="2">
        <f>'Amortization Schedule'!D265</f>
        <v>963.5108692685682</v>
      </c>
      <c r="D258" s="1">
        <f>'Amortization Schedule'!F265</f>
        <v>133230.19893220774</v>
      </c>
    </row>
    <row r="259" spans="1:4" ht="12.75">
      <c r="A259">
        <f>'Amortization Schedule'!A266</f>
        <v>257</v>
      </c>
      <c r="B259" s="2">
        <f>'Amortization Schedule'!C266</f>
        <v>693.9072861052487</v>
      </c>
      <c r="C259" s="2">
        <f>'Amortization Schedule'!D266</f>
        <v>968.5291550460086</v>
      </c>
      <c r="D259" s="1">
        <f>'Amortization Schedule'!F266</f>
        <v>132261.66977716173</v>
      </c>
    </row>
    <row r="260" spans="1:4" ht="12.75">
      <c r="A260">
        <f>'Amortization Schedule'!A267</f>
        <v>258</v>
      </c>
      <c r="B260" s="2">
        <f>'Amortization Schedule'!C267</f>
        <v>688.8628634227173</v>
      </c>
      <c r="C260" s="2">
        <f>'Amortization Schedule'!D267</f>
        <v>973.5735777285399</v>
      </c>
      <c r="D260" s="1">
        <f>'Amortization Schedule'!F267</f>
        <v>131288.0961994332</v>
      </c>
    </row>
    <row r="261" spans="1:4" ht="12.75">
      <c r="A261">
        <f>'Amortization Schedule'!A268</f>
        <v>259</v>
      </c>
      <c r="B261" s="2">
        <f>'Amortization Schedule'!C268</f>
        <v>683.7921677053812</v>
      </c>
      <c r="C261" s="2">
        <f>'Amortization Schedule'!D268</f>
        <v>978.644273445876</v>
      </c>
      <c r="D261" s="1">
        <f>'Amortization Schedule'!F268</f>
        <v>130309.45192598732</v>
      </c>
    </row>
    <row r="262" spans="1:4" ht="12.75">
      <c r="A262">
        <f>'Amortization Schedule'!A269</f>
        <v>260</v>
      </c>
      <c r="B262" s="2">
        <f>'Amortization Schedule'!C269</f>
        <v>678.6950621145172</v>
      </c>
      <c r="C262" s="2">
        <f>'Amortization Schedule'!D269</f>
        <v>983.74137903674</v>
      </c>
      <c r="D262" s="1">
        <f>'Amortization Schedule'!F269</f>
        <v>129325.71054695058</v>
      </c>
    </row>
    <row r="263" spans="1:4" ht="12.75">
      <c r="A263">
        <f>'Amortization Schedule'!A270</f>
        <v>261</v>
      </c>
      <c r="B263" s="2">
        <f>'Amortization Schedule'!C270</f>
        <v>673.5714090987009</v>
      </c>
      <c r="C263" s="2">
        <f>'Amortization Schedule'!D270</f>
        <v>988.8650320525563</v>
      </c>
      <c r="D263" s="1">
        <f>'Amortization Schedule'!F270</f>
        <v>128336.84551489801</v>
      </c>
    </row>
    <row r="264" spans="1:4" ht="12.75">
      <c r="A264">
        <f>'Amortization Schedule'!A271</f>
        <v>262</v>
      </c>
      <c r="B264" s="2">
        <f>'Amortization Schedule'!C271</f>
        <v>668.4210703900937</v>
      </c>
      <c r="C264" s="2">
        <f>'Amortization Schedule'!D271</f>
        <v>994.0153707611635</v>
      </c>
      <c r="D264" s="1">
        <f>'Amortization Schedule'!F271</f>
        <v>127342.83014413685</v>
      </c>
    </row>
    <row r="265" spans="1:4" ht="12.75">
      <c r="A265">
        <f>'Amortization Schedule'!A272</f>
        <v>263</v>
      </c>
      <c r="B265" s="2">
        <f>'Amortization Schedule'!C272</f>
        <v>663.2439070007127</v>
      </c>
      <c r="C265" s="2">
        <f>'Amortization Schedule'!D272</f>
        <v>999.1925341505445</v>
      </c>
      <c r="D265" s="1">
        <f>'Amortization Schedule'!F272</f>
        <v>126343.63760998631</v>
      </c>
    </row>
    <row r="266" spans="1:4" ht="12.75">
      <c r="A266">
        <f>'Amortization Schedule'!A273</f>
        <v>264</v>
      </c>
      <c r="B266" s="2">
        <f>'Amortization Schedule'!C273</f>
        <v>658.0397792186786</v>
      </c>
      <c r="C266" s="2">
        <f>'Amortization Schedule'!D273</f>
        <v>1004.3966619325786</v>
      </c>
      <c r="D266" s="1">
        <f>'Amortization Schedule'!F273</f>
        <v>125339.24094805373</v>
      </c>
    </row>
    <row r="267" spans="1:4" ht="12.75">
      <c r="A267">
        <f>'Amortization Schedule'!A274</f>
        <v>265</v>
      </c>
      <c r="B267" s="2">
        <f>'Amortization Schedule'!C274</f>
        <v>652.8085466044465</v>
      </c>
      <c r="C267" s="2">
        <f>'Amortization Schedule'!D274</f>
        <v>1009.6278945468107</v>
      </c>
      <c r="D267" s="1">
        <f>'Amortization Schedule'!F274</f>
        <v>124329.61305350692</v>
      </c>
    </row>
    <row r="268" spans="1:4" ht="12.75">
      <c r="A268">
        <f>'Amortization Schedule'!A275</f>
        <v>266</v>
      </c>
      <c r="B268" s="2">
        <f>'Amortization Schedule'!C275</f>
        <v>647.5500679870152</v>
      </c>
      <c r="C268" s="2">
        <f>'Amortization Schedule'!D275</f>
        <v>1014.8863731642421</v>
      </c>
      <c r="D268" s="1">
        <f>'Amortization Schedule'!F275</f>
        <v>123314.72668034268</v>
      </c>
    </row>
    <row r="269" spans="1:4" ht="12.75">
      <c r="A269">
        <f>'Amortization Schedule'!A276</f>
        <v>267</v>
      </c>
      <c r="B269" s="2">
        <f>'Amortization Schedule'!C276</f>
        <v>642.2642014601181</v>
      </c>
      <c r="C269" s="2">
        <f>'Amortization Schedule'!D276</f>
        <v>1020.1722396911391</v>
      </c>
      <c r="D269" s="1">
        <f>'Amortization Schedule'!F276</f>
        <v>122294.55444065154</v>
      </c>
    </row>
    <row r="270" spans="1:4" ht="12.75">
      <c r="A270">
        <f>'Amortization Schedule'!A277</f>
        <v>268</v>
      </c>
      <c r="B270" s="2">
        <f>'Amortization Schedule'!C277</f>
        <v>636.9508043783934</v>
      </c>
      <c r="C270" s="2">
        <f>'Amortization Schedule'!D277</f>
        <v>1025.485636772864</v>
      </c>
      <c r="D270" s="1">
        <f>'Amortization Schedule'!F277</f>
        <v>121269.06880387868</v>
      </c>
    </row>
    <row r="271" spans="1:4" ht="12.75">
      <c r="A271">
        <f>'Amortization Schedule'!A278</f>
        <v>269</v>
      </c>
      <c r="B271" s="2">
        <f>'Amortization Schedule'!C278</f>
        <v>631.6097333535347</v>
      </c>
      <c r="C271" s="2">
        <f>'Amortization Schedule'!D278</f>
        <v>1030.8267077977225</v>
      </c>
      <c r="D271" s="1">
        <f>'Amortization Schedule'!F278</f>
        <v>120238.24209608095</v>
      </c>
    </row>
    <row r="272" spans="1:4" ht="12.75">
      <c r="A272">
        <f>'Amortization Schedule'!A279</f>
        <v>270</v>
      </c>
      <c r="B272" s="2">
        <f>'Amortization Schedule'!C279</f>
        <v>626.2408442504216</v>
      </c>
      <c r="C272" s="2">
        <f>'Amortization Schedule'!D279</f>
        <v>1036.1955969008357</v>
      </c>
      <c r="D272" s="1">
        <f>'Amortization Schedule'!F279</f>
        <v>119202.04649918011</v>
      </c>
    </row>
    <row r="273" spans="1:4" ht="12.75">
      <c r="A273">
        <f>'Amortization Schedule'!A280</f>
        <v>271</v>
      </c>
      <c r="B273" s="2">
        <f>'Amortization Schedule'!C280</f>
        <v>620.8439921832297</v>
      </c>
      <c r="C273" s="2">
        <f>'Amortization Schedule'!D280</f>
        <v>1041.5924489680274</v>
      </c>
      <c r="D273" s="1">
        <f>'Amortization Schedule'!F280</f>
        <v>118160.45405021208</v>
      </c>
    </row>
    <row r="274" spans="1:4" ht="12.75">
      <c r="A274">
        <f>'Amortization Schedule'!A281</f>
        <v>272</v>
      </c>
      <c r="B274" s="2">
        <f>'Amortization Schedule'!C281</f>
        <v>615.4190315115212</v>
      </c>
      <c r="C274" s="2">
        <f>'Amortization Schedule'!D281</f>
        <v>1047.017409639736</v>
      </c>
      <c r="D274" s="1">
        <f>'Amortization Schedule'!F281</f>
        <v>117113.43664057234</v>
      </c>
    </row>
    <row r="275" spans="1:4" ht="12.75">
      <c r="A275">
        <f>'Amortization Schedule'!A282</f>
        <v>273</v>
      </c>
      <c r="B275" s="2">
        <f>'Amortization Schedule'!C282</f>
        <v>609.9658158363143</v>
      </c>
      <c r="C275" s="2">
        <f>'Amortization Schedule'!D282</f>
        <v>1052.470625314943</v>
      </c>
      <c r="D275" s="1">
        <f>'Amortization Schedule'!F282</f>
        <v>116060.96601525739</v>
      </c>
    </row>
    <row r="276" spans="1:4" ht="12.75">
      <c r="A276">
        <f>'Amortization Schedule'!A283</f>
        <v>274</v>
      </c>
      <c r="B276" s="2">
        <f>'Amortization Schedule'!C283</f>
        <v>604.4841979961323</v>
      </c>
      <c r="C276" s="2">
        <f>'Amortization Schedule'!D283</f>
        <v>1057.952243155125</v>
      </c>
      <c r="D276" s="1">
        <f>'Amortization Schedule'!F283</f>
        <v>115003.01377210226</v>
      </c>
    </row>
    <row r="277" spans="1:4" ht="12.75">
      <c r="A277">
        <f>'Amortization Schedule'!A284</f>
        <v>275</v>
      </c>
      <c r="B277" s="2">
        <f>'Amortization Schedule'!C284</f>
        <v>598.9740300630326</v>
      </c>
      <c r="C277" s="2">
        <f>'Amortization Schedule'!D284</f>
        <v>1063.4624110882246</v>
      </c>
      <c r="D277" s="1">
        <f>'Amortization Schedule'!F284</f>
        <v>113939.55136101403</v>
      </c>
    </row>
    <row r="278" spans="1:4" ht="12.75">
      <c r="A278">
        <f>'Amortization Schedule'!A285</f>
        <v>276</v>
      </c>
      <c r="B278" s="2">
        <f>'Amortization Schedule'!C285</f>
        <v>593.4351633386148</v>
      </c>
      <c r="C278" s="2">
        <f>'Amortization Schedule'!D285</f>
        <v>1069.0012778126425</v>
      </c>
      <c r="D278" s="1">
        <f>'Amortization Schedule'!F285</f>
        <v>112870.5500832014</v>
      </c>
    </row>
    <row r="279" spans="1:4" ht="12.75">
      <c r="A279">
        <f>'Amortization Schedule'!A286</f>
        <v>277</v>
      </c>
      <c r="B279" s="2">
        <f>'Amortization Schedule'!C286</f>
        <v>587.8674483500072</v>
      </c>
      <c r="C279" s="2">
        <f>'Amortization Schedule'!D286</f>
        <v>1074.56899280125</v>
      </c>
      <c r="D279" s="1">
        <f>'Amortization Schedule'!F286</f>
        <v>111795.98109040015</v>
      </c>
    </row>
    <row r="280" spans="1:4" ht="12.75">
      <c r="A280">
        <f>'Amortization Schedule'!A287</f>
        <v>278</v>
      </c>
      <c r="B280" s="2">
        <f>'Amortization Schedule'!C287</f>
        <v>582.2707348458341</v>
      </c>
      <c r="C280" s="2">
        <f>'Amortization Schedule'!D287</f>
        <v>1080.165706305423</v>
      </c>
      <c r="D280" s="1">
        <f>'Amortization Schedule'!F287</f>
        <v>110715.81538409472</v>
      </c>
    </row>
    <row r="281" spans="1:4" ht="12.75">
      <c r="A281">
        <f>'Amortization Schedule'!A288</f>
        <v>279</v>
      </c>
      <c r="B281" s="2">
        <f>'Amortization Schedule'!C288</f>
        <v>576.64487179216</v>
      </c>
      <c r="C281" s="2">
        <f>'Amortization Schedule'!D288</f>
        <v>1085.7915693590971</v>
      </c>
      <c r="D281" s="1">
        <f>'Amortization Schedule'!F288</f>
        <v>109630.02381473563</v>
      </c>
    </row>
    <row r="282" spans="1:4" ht="12.75">
      <c r="A282">
        <f>'Amortization Schedule'!A289</f>
        <v>280</v>
      </c>
      <c r="B282" s="2">
        <f>'Amortization Schedule'!C289</f>
        <v>570.9897073684147</v>
      </c>
      <c r="C282" s="2">
        <f>'Amortization Schedule'!D289</f>
        <v>1091.4467337828426</v>
      </c>
      <c r="D282" s="1">
        <f>'Amortization Schedule'!F289</f>
        <v>108538.57708095279</v>
      </c>
    </row>
    <row r="283" spans="1:4" ht="12.75">
      <c r="A283">
        <f>'Amortization Schedule'!A290</f>
        <v>281</v>
      </c>
      <c r="B283" s="2">
        <f>'Amortization Schedule'!C290</f>
        <v>565.3050889632957</v>
      </c>
      <c r="C283" s="2">
        <f>'Amortization Schedule'!D290</f>
        <v>1097.1313521879615</v>
      </c>
      <c r="D283" s="1">
        <f>'Amortization Schedule'!F290</f>
        <v>107441.44572876483</v>
      </c>
    </row>
    <row r="284" spans="1:4" ht="12.75">
      <c r="A284">
        <f>'Amortization Schedule'!A291</f>
        <v>282</v>
      </c>
      <c r="B284" s="2">
        <f>'Amortization Schedule'!C291</f>
        <v>559.5908631706501</v>
      </c>
      <c r="C284" s="2">
        <f>'Amortization Schedule'!D291</f>
        <v>1102.8455779806072</v>
      </c>
      <c r="D284" s="1">
        <f>'Amortization Schedule'!F291</f>
        <v>106338.60015078422</v>
      </c>
    </row>
    <row r="285" spans="1:4" ht="12.75">
      <c r="A285">
        <f>'Amortization Schedule'!A292</f>
        <v>283</v>
      </c>
      <c r="B285" s="2">
        <f>'Amortization Schedule'!C292</f>
        <v>553.8468757853344</v>
      </c>
      <c r="C285" s="2">
        <f>'Amortization Schedule'!D292</f>
        <v>1108.5895653659227</v>
      </c>
      <c r="D285" s="1">
        <f>'Amortization Schedule'!F292</f>
        <v>105230.01058541829</v>
      </c>
    </row>
    <row r="286" spans="1:4" ht="12.75">
      <c r="A286">
        <f>'Amortization Schedule'!A293</f>
        <v>284</v>
      </c>
      <c r="B286" s="2">
        <f>'Amortization Schedule'!C293</f>
        <v>548.0729717990536</v>
      </c>
      <c r="C286" s="2">
        <f>'Amortization Schedule'!D293</f>
        <v>1114.3634693522035</v>
      </c>
      <c r="D286" s="1">
        <f>'Amortization Schedule'!F293</f>
        <v>104115.64711606609</v>
      </c>
    </row>
    <row r="287" spans="1:4" ht="12.75">
      <c r="A287">
        <f>'Amortization Schedule'!A294</f>
        <v>285</v>
      </c>
      <c r="B287" s="2">
        <f>'Amortization Schedule'!C294</f>
        <v>542.2689953961775</v>
      </c>
      <c r="C287" s="2">
        <f>'Amortization Schedule'!D294</f>
        <v>1120.1674457550798</v>
      </c>
      <c r="D287" s="1">
        <f>'Amortization Schedule'!F294</f>
        <v>102995.479670311</v>
      </c>
    </row>
    <row r="288" spans="1:4" ht="12.75">
      <c r="A288">
        <f>'Amortization Schedule'!A295</f>
        <v>286</v>
      </c>
      <c r="B288" s="2">
        <f>'Amortization Schedule'!C295</f>
        <v>536.4347899495365</v>
      </c>
      <c r="C288" s="2">
        <f>'Amortization Schedule'!D295</f>
        <v>1126.0016512017207</v>
      </c>
      <c r="D288" s="1">
        <f>'Amortization Schedule'!F295</f>
        <v>101869.47801910929</v>
      </c>
    </row>
    <row r="289" spans="1:4" ht="12.75">
      <c r="A289">
        <f>'Amortization Schedule'!A296</f>
        <v>287</v>
      </c>
      <c r="B289" s="2">
        <f>'Amortization Schedule'!C296</f>
        <v>530.5701980161941</v>
      </c>
      <c r="C289" s="2">
        <f>'Amortization Schedule'!D296</f>
        <v>1131.866243135063</v>
      </c>
      <c r="D289" s="1">
        <f>'Amortization Schedule'!F296</f>
        <v>100737.61177597422</v>
      </c>
    </row>
    <row r="290" spans="1:4" ht="12.75">
      <c r="A290">
        <f>'Amortization Schedule'!A297</f>
        <v>288</v>
      </c>
      <c r="B290" s="2">
        <f>'Amortization Schedule'!C297</f>
        <v>524.675061333199</v>
      </c>
      <c r="C290" s="2">
        <f>'Amortization Schedule'!D297</f>
        <v>1137.7613798180582</v>
      </c>
      <c r="D290" s="1">
        <f>'Amortization Schedule'!F297</f>
        <v>99599.85039615617</v>
      </c>
    </row>
    <row r="291" spans="1:4" ht="12.75">
      <c r="A291">
        <f>'Amortization Schedule'!A298</f>
        <v>289</v>
      </c>
      <c r="B291" s="2">
        <f>'Amortization Schedule'!C298</f>
        <v>518.7492208133133</v>
      </c>
      <c r="C291" s="2">
        <f>'Amortization Schedule'!D298</f>
        <v>1143.687220337944</v>
      </c>
      <c r="D291" s="1">
        <f>'Amortization Schedule'!F298</f>
        <v>98456.16317581822</v>
      </c>
    </row>
    <row r="292" spans="1:4" ht="12.75">
      <c r="A292">
        <f>'Amortization Schedule'!A299</f>
        <v>290</v>
      </c>
      <c r="B292" s="2">
        <f>'Amortization Schedule'!C299</f>
        <v>512.7925165407198</v>
      </c>
      <c r="C292" s="2">
        <f>'Amortization Schedule'!D299</f>
        <v>1149.6439246105374</v>
      </c>
      <c r="D292" s="1">
        <f>'Amortization Schedule'!F299</f>
        <v>97306.51925120768</v>
      </c>
    </row>
    <row r="293" spans="1:4" ht="12.75">
      <c r="A293">
        <f>'Amortization Schedule'!A300</f>
        <v>291</v>
      </c>
      <c r="B293" s="2">
        <f>'Amortization Schedule'!C300</f>
        <v>506.8047877667066</v>
      </c>
      <c r="C293" s="2">
        <f>'Amortization Schedule'!D300</f>
        <v>1155.6316533845506</v>
      </c>
      <c r="D293" s="1">
        <f>'Amortization Schedule'!F300</f>
        <v>96150.88759782312</v>
      </c>
    </row>
    <row r="294" spans="1:4" ht="12.75">
      <c r="A294">
        <f>'Amortization Schedule'!A301</f>
        <v>292</v>
      </c>
      <c r="B294" s="2">
        <f>'Amortization Schedule'!C301</f>
        <v>500.78587290532874</v>
      </c>
      <c r="C294" s="2">
        <f>'Amortization Schedule'!D301</f>
        <v>1161.6505682459285</v>
      </c>
      <c r="D294" s="1">
        <f>'Amortization Schedule'!F301</f>
        <v>94989.2370295772</v>
      </c>
    </row>
    <row r="295" spans="1:4" ht="12.75">
      <c r="A295">
        <f>'Amortization Schedule'!A302</f>
        <v>293</v>
      </c>
      <c r="B295" s="2">
        <f>'Amortization Schedule'!C302</f>
        <v>494.7356095290479</v>
      </c>
      <c r="C295" s="2">
        <f>'Amortization Schedule'!D302</f>
        <v>1167.7008316222093</v>
      </c>
      <c r="D295" s="1">
        <f>'Amortization Schedule'!F302</f>
        <v>93821.53619795499</v>
      </c>
    </row>
    <row r="296" spans="1:4" ht="12.75">
      <c r="A296">
        <f>'Amortization Schedule'!A303</f>
        <v>294</v>
      </c>
      <c r="B296" s="2">
        <f>'Amortization Schedule'!C303</f>
        <v>488.6538343643489</v>
      </c>
      <c r="C296" s="2">
        <f>'Amortization Schedule'!D303</f>
        <v>1173.7826067869082</v>
      </c>
      <c r="D296" s="1">
        <f>'Amortization Schedule'!F303</f>
        <v>92647.75359116809</v>
      </c>
    </row>
    <row r="297" spans="1:4" ht="12.75">
      <c r="A297">
        <f>'Amortization Schedule'!A304</f>
        <v>295</v>
      </c>
      <c r="B297" s="2">
        <f>'Amortization Schedule'!C304</f>
        <v>482.5403832873338</v>
      </c>
      <c r="C297" s="2">
        <f>'Amortization Schedule'!D304</f>
        <v>1179.8960578639235</v>
      </c>
      <c r="D297" s="1">
        <f>'Amortization Schedule'!F304</f>
        <v>91467.85753330417</v>
      </c>
    </row>
    <row r="298" spans="1:4" ht="12.75">
      <c r="A298">
        <f>'Amortization Schedule'!A305</f>
        <v>296</v>
      </c>
      <c r="B298" s="2">
        <f>'Amortization Schedule'!C305</f>
        <v>476.39509131929253</v>
      </c>
      <c r="C298" s="2">
        <f>'Amortization Schedule'!D305</f>
        <v>1186.0413498319647</v>
      </c>
      <c r="D298" s="1">
        <f>'Amortization Schedule'!F305</f>
        <v>90281.8161834722</v>
      </c>
    </row>
    <row r="299" spans="1:4" ht="12.75">
      <c r="A299">
        <f>'Amortization Schedule'!A306</f>
        <v>297</v>
      </c>
      <c r="B299" s="2">
        <f>'Amortization Schedule'!C306</f>
        <v>470.217792622251</v>
      </c>
      <c r="C299" s="2">
        <f>'Amortization Schedule'!D306</f>
        <v>1192.2186485290063</v>
      </c>
      <c r="D299" s="1">
        <f>'Amortization Schedule'!F306</f>
        <v>89089.5975349432</v>
      </c>
    </row>
    <row r="300" spans="1:4" ht="12.75">
      <c r="A300">
        <f>'Amortization Schedule'!A307</f>
        <v>298</v>
      </c>
      <c r="B300" s="2">
        <f>'Amortization Schedule'!C307</f>
        <v>464.0083204944958</v>
      </c>
      <c r="C300" s="2">
        <f>'Amortization Schedule'!D307</f>
        <v>1198.4281206567614</v>
      </c>
      <c r="D300" s="1">
        <f>'Amortization Schedule'!F307</f>
        <v>87891.16941428643</v>
      </c>
    </row>
    <row r="301" spans="1:4" ht="12.75">
      <c r="A301">
        <f>'Amortization Schedule'!A308</f>
        <v>299</v>
      </c>
      <c r="B301" s="2">
        <f>'Amortization Schedule'!C308</f>
        <v>457.76650736607513</v>
      </c>
      <c r="C301" s="2">
        <f>'Amortization Schedule'!D308</f>
        <v>1204.6699337851821</v>
      </c>
      <c r="D301" s="1">
        <f>'Amortization Schedule'!F308</f>
        <v>86686.49948050125</v>
      </c>
    </row>
    <row r="302" spans="1:4" ht="12.75">
      <c r="A302">
        <f>'Amortization Schedule'!A309</f>
        <v>300</v>
      </c>
      <c r="B302" s="2">
        <f>'Amortization Schedule'!C309</f>
        <v>451.49218479427736</v>
      </c>
      <c r="C302" s="2">
        <f>'Amortization Schedule'!D309</f>
        <v>1210.9442563569798</v>
      </c>
      <c r="D302" s="1">
        <f>'Amortization Schedule'!F309</f>
        <v>85475.55522414428</v>
      </c>
    </row>
    <row r="303" spans="1:4" ht="12.75">
      <c r="A303">
        <f>'Amortization Schedule'!A310</f>
        <v>301</v>
      </c>
      <c r="B303" s="2">
        <f>'Amortization Schedule'!C310</f>
        <v>445.1851834590848</v>
      </c>
      <c r="C303" s="2">
        <f>'Amortization Schedule'!D310</f>
        <v>1217.2512576921724</v>
      </c>
      <c r="D303" s="1">
        <f>'Amortization Schedule'!F310</f>
        <v>84258.3039664521</v>
      </c>
    </row>
    <row r="304" spans="1:4" ht="12.75">
      <c r="A304">
        <f>'Amortization Schedule'!A311</f>
        <v>302</v>
      </c>
      <c r="B304" s="2">
        <f>'Amortization Schedule'!C311</f>
        <v>438.8453331586047</v>
      </c>
      <c r="C304" s="2">
        <f>'Amortization Schedule'!D311</f>
        <v>1223.5911079926525</v>
      </c>
      <c r="D304" s="1">
        <f>'Amortization Schedule'!F311</f>
        <v>83034.71285845945</v>
      </c>
    </row>
    <row r="305" spans="1:4" ht="12.75">
      <c r="A305">
        <f>'Amortization Schedule'!A312</f>
        <v>303</v>
      </c>
      <c r="B305" s="2">
        <f>'Amortization Schedule'!C312</f>
        <v>432.47246280447627</v>
      </c>
      <c r="C305" s="2">
        <f>'Amortization Schedule'!D312</f>
        <v>1229.963978346781</v>
      </c>
      <c r="D305" s="1">
        <f>'Amortization Schedule'!F312</f>
        <v>81804.74888011266</v>
      </c>
    </row>
    <row r="306" spans="1:4" ht="12.75">
      <c r="A306">
        <f>'Amortization Schedule'!A313</f>
        <v>304</v>
      </c>
      <c r="B306" s="2">
        <f>'Amortization Schedule'!C313</f>
        <v>426.0664004172534</v>
      </c>
      <c r="C306" s="2">
        <f>'Amortization Schedule'!D313</f>
        <v>1236.3700407340039</v>
      </c>
      <c r="D306" s="1">
        <f>'Amortization Schedule'!F313</f>
        <v>80568.37883937865</v>
      </c>
    </row>
    <row r="307" spans="1:4" ht="12.75">
      <c r="A307">
        <f>'Amortization Schedule'!A314</f>
        <v>305</v>
      </c>
      <c r="B307" s="2">
        <f>'Amortization Schedule'!C314</f>
        <v>419.6269731217638</v>
      </c>
      <c r="C307" s="2">
        <f>'Amortization Schedule'!D314</f>
        <v>1242.8094680294935</v>
      </c>
      <c r="D307" s="1">
        <f>'Amortization Schedule'!F314</f>
        <v>79325.56937134916</v>
      </c>
    </row>
    <row r="308" spans="1:4" ht="12.75">
      <c r="A308">
        <f>'Amortization Schedule'!A315</f>
        <v>306</v>
      </c>
      <c r="B308" s="2">
        <f>'Amortization Schedule'!C315</f>
        <v>413.15400714244356</v>
      </c>
      <c r="C308" s="2">
        <f>'Amortization Schedule'!D315</f>
        <v>1249.2824340088137</v>
      </c>
      <c r="D308" s="1">
        <f>'Amortization Schedule'!F315</f>
        <v>78076.28693734035</v>
      </c>
    </row>
    <row r="309" spans="1:4" ht="12.75">
      <c r="A309">
        <f>'Amortization Schedule'!A316</f>
        <v>307</v>
      </c>
      <c r="B309" s="2">
        <f>'Amortization Schedule'!C316</f>
        <v>406.64732779864767</v>
      </c>
      <c r="C309" s="2">
        <f>'Amortization Schedule'!D316</f>
        <v>1255.7891133526095</v>
      </c>
      <c r="D309" s="1">
        <f>'Amortization Schedule'!F316</f>
        <v>76820.49782398774</v>
      </c>
    </row>
    <row r="310" spans="1:4" ht="12.75">
      <c r="A310">
        <f>'Amortization Schedule'!A317</f>
        <v>308</v>
      </c>
      <c r="B310" s="2">
        <f>'Amortization Schedule'!C317</f>
        <v>400.1067594999361</v>
      </c>
      <c r="C310" s="2">
        <f>'Amortization Schedule'!D317</f>
        <v>1262.3296816513212</v>
      </c>
      <c r="D310" s="1">
        <f>'Amortization Schedule'!F317</f>
        <v>75558.16814233642</v>
      </c>
    </row>
    <row r="311" spans="1:4" ht="12.75">
      <c r="A311">
        <f>'Amortization Schedule'!A318</f>
        <v>309</v>
      </c>
      <c r="B311" s="2">
        <f>'Amortization Schedule'!C318</f>
        <v>393.5321257413355</v>
      </c>
      <c r="C311" s="2">
        <f>'Amortization Schedule'!D318</f>
        <v>1268.9043154099218</v>
      </c>
      <c r="D311" s="1">
        <f>'Amortization Schedule'!F318</f>
        <v>74289.2638269265</v>
      </c>
    </row>
    <row r="312" spans="1:4" ht="12.75">
      <c r="A312">
        <f>'Amortization Schedule'!A319</f>
        <v>310</v>
      </c>
      <c r="B312" s="2">
        <f>'Amortization Schedule'!C319</f>
        <v>386.9232490985755</v>
      </c>
      <c r="C312" s="2">
        <f>'Amortization Schedule'!D319</f>
        <v>1275.5131920526817</v>
      </c>
      <c r="D312" s="1">
        <f>'Amortization Schedule'!F319</f>
        <v>73013.75063487382</v>
      </c>
    </row>
    <row r="313" spans="1:4" ht="12.75">
      <c r="A313">
        <f>'Amortization Schedule'!A320</f>
        <v>311</v>
      </c>
      <c r="B313" s="2">
        <f>'Amortization Schedule'!C320</f>
        <v>380.27995122330117</v>
      </c>
      <c r="C313" s="2">
        <f>'Amortization Schedule'!D320</f>
        <v>1282.156489927956</v>
      </c>
      <c r="D313" s="1">
        <f>'Amortization Schedule'!F320</f>
        <v>71731.59414494586</v>
      </c>
    </row>
    <row r="314" spans="1:4" ht="12.75">
      <c r="A314">
        <f>'Amortization Schedule'!A321</f>
        <v>312</v>
      </c>
      <c r="B314" s="2">
        <f>'Amortization Schedule'!C321</f>
        <v>373.6020528382597</v>
      </c>
      <c r="C314" s="2">
        <f>'Amortization Schedule'!D321</f>
        <v>1288.8343883129976</v>
      </c>
      <c r="D314" s="1">
        <f>'Amortization Schedule'!F321</f>
        <v>70442.75975663286</v>
      </c>
    </row>
    <row r="315" spans="1:4" ht="12.75">
      <c r="A315">
        <f>'Amortization Schedule'!A322</f>
        <v>313</v>
      </c>
      <c r="B315" s="2">
        <f>'Amortization Schedule'!C322</f>
        <v>366.8893737324628</v>
      </c>
      <c r="C315" s="2">
        <f>'Amortization Schedule'!D322</f>
        <v>1295.5470674187945</v>
      </c>
      <c r="D315" s="1">
        <f>'Amortization Schedule'!F322</f>
        <v>69147.21268921407</v>
      </c>
    </row>
    <row r="316" spans="1:4" ht="12.75">
      <c r="A316">
        <f>'Amortization Schedule'!A323</f>
        <v>314</v>
      </c>
      <c r="B316" s="2">
        <f>'Amortization Schedule'!C323</f>
        <v>360.1417327563232</v>
      </c>
      <c r="C316" s="2">
        <f>'Amortization Schedule'!D323</f>
        <v>1302.2947083949339</v>
      </c>
      <c r="D316" s="1">
        <f>'Amortization Schedule'!F323</f>
        <v>67844.91798081913</v>
      </c>
    </row>
    <row r="317" spans="1:4" ht="12.75">
      <c r="A317">
        <f>'Amortization Schedule'!A324</f>
        <v>315</v>
      </c>
      <c r="B317" s="2">
        <f>'Amortization Schedule'!C324</f>
        <v>353.35894781676626</v>
      </c>
      <c r="C317" s="2">
        <f>'Amortization Schedule'!D324</f>
        <v>1309.077493334491</v>
      </c>
      <c r="D317" s="1">
        <f>'Amortization Schedule'!F324</f>
        <v>66535.84048748463</v>
      </c>
    </row>
    <row r="318" spans="1:4" ht="12.75">
      <c r="A318">
        <f>'Amortization Schedule'!A325</f>
        <v>316</v>
      </c>
      <c r="B318" s="2">
        <f>'Amortization Schedule'!C325</f>
        <v>346.54083587231577</v>
      </c>
      <c r="C318" s="2">
        <f>'Amortization Schedule'!D325</f>
        <v>1315.8956052789415</v>
      </c>
      <c r="D318" s="1">
        <f>'Amortization Schedule'!F325</f>
        <v>65219.94488220569</v>
      </c>
    </row>
    <row r="319" spans="1:4" ht="12.75">
      <c r="A319">
        <f>'Amortization Schedule'!A326</f>
        <v>317</v>
      </c>
      <c r="B319" s="2">
        <f>'Amortization Schedule'!C326</f>
        <v>339.6872129281546</v>
      </c>
      <c r="C319" s="2">
        <f>'Amortization Schedule'!D326</f>
        <v>1322.7492282231026</v>
      </c>
      <c r="D319" s="1">
        <f>'Amortization Schedule'!F326</f>
        <v>63897.195653982584</v>
      </c>
    </row>
    <row r="320" spans="1:4" ht="12.75">
      <c r="A320">
        <f>'Amortization Schedule'!A327</f>
        <v>318</v>
      </c>
      <c r="B320" s="2">
        <f>'Amortization Schedule'!C327</f>
        <v>332.7978940311593</v>
      </c>
      <c r="C320" s="2">
        <f>'Amortization Schedule'!D327</f>
        <v>1329.6385471200979</v>
      </c>
      <c r="D320" s="1">
        <f>'Amortization Schedule'!F327</f>
        <v>62567.557106862485</v>
      </c>
    </row>
    <row r="321" spans="1:4" ht="12.75">
      <c r="A321">
        <f>'Amortization Schedule'!A328</f>
        <v>319</v>
      </c>
      <c r="B321" s="2">
        <f>'Amortization Schedule'!C328</f>
        <v>325.8726932649088</v>
      </c>
      <c r="C321" s="2">
        <f>'Amortization Schedule'!D328</f>
        <v>1336.5637478863484</v>
      </c>
      <c r="D321" s="1">
        <f>'Amortization Schedule'!F328</f>
        <v>61230.993358976135</v>
      </c>
    </row>
    <row r="322" spans="1:4" ht="12.75">
      <c r="A322">
        <f>'Amortization Schedule'!A329</f>
        <v>320</v>
      </c>
      <c r="B322" s="2">
        <f>'Amortization Schedule'!C329</f>
        <v>318.91142374466733</v>
      </c>
      <c r="C322" s="2">
        <f>'Amortization Schedule'!D329</f>
        <v>1343.52501740659</v>
      </c>
      <c r="D322" s="1">
        <f>'Amortization Schedule'!F329</f>
        <v>59887.46834156955</v>
      </c>
    </row>
    <row r="323" spans="1:4" ht="12.75">
      <c r="A323">
        <f>'Amortization Schedule'!A330</f>
        <v>321</v>
      </c>
      <c r="B323" s="2">
        <f>'Amortization Schedule'!C330</f>
        <v>311.9138976123414</v>
      </c>
      <c r="C323" s="2">
        <f>'Amortization Schedule'!D330</f>
        <v>1350.522543538916</v>
      </c>
      <c r="D323" s="1">
        <f>'Amortization Schedule'!F330</f>
        <v>58536.94579803063</v>
      </c>
    </row>
    <row r="324" spans="1:4" ht="12.75">
      <c r="A324">
        <f>'Amortization Schedule'!A331</f>
        <v>322</v>
      </c>
      <c r="B324" s="2">
        <f>'Amortization Schedule'!C331</f>
        <v>304.8799260314095</v>
      </c>
      <c r="C324" s="2">
        <f>'Amortization Schedule'!D331</f>
        <v>1357.5565151198477</v>
      </c>
      <c r="D324" s="1">
        <f>'Amortization Schedule'!F331</f>
        <v>57179.389282910786</v>
      </c>
    </row>
    <row r="325" spans="1:4" ht="12.75">
      <c r="A325">
        <f>'Amortization Schedule'!A332</f>
        <v>323</v>
      </c>
      <c r="B325" s="2">
        <f>'Amortization Schedule'!C332</f>
        <v>297.809319181827</v>
      </c>
      <c r="C325" s="2">
        <f>'Amortization Schedule'!D332</f>
        <v>1364.6271219694302</v>
      </c>
      <c r="D325" s="1">
        <f>'Amortization Schedule'!F332</f>
        <v>55814.762160941355</v>
      </c>
    </row>
    <row r="326" spans="1:4" ht="12.75">
      <c r="A326">
        <f>'Amortization Schedule'!A333</f>
        <v>324</v>
      </c>
      <c r="B326" s="2">
        <f>'Amortization Schedule'!C333</f>
        <v>290.7018862549029</v>
      </c>
      <c r="C326" s="2">
        <f>'Amortization Schedule'!D333</f>
        <v>1371.7345548963544</v>
      </c>
      <c r="D326" s="1">
        <f>'Amortization Schedule'!F333</f>
        <v>54443.027606045</v>
      </c>
    </row>
    <row r="327" spans="1:4" ht="12.75">
      <c r="A327">
        <f>'Amortization Schedule'!A334</f>
        <v>325</v>
      </c>
      <c r="B327" s="2">
        <f>'Amortization Schedule'!C334</f>
        <v>283.557435448151</v>
      </c>
      <c r="C327" s="2">
        <f>'Amortization Schedule'!D334</f>
        <v>1378.8790057031063</v>
      </c>
      <c r="D327" s="1">
        <f>'Amortization Schedule'!F334</f>
        <v>53064.14860034189</v>
      </c>
    </row>
    <row r="328" spans="1:4" ht="12.75">
      <c r="A328">
        <f>'Amortization Schedule'!A335</f>
        <v>326</v>
      </c>
      <c r="B328" s="2">
        <f>'Amortization Schedule'!C335</f>
        <v>276.375773960114</v>
      </c>
      <c r="C328" s="2">
        <f>'Amortization Schedule'!D335</f>
        <v>1386.0606671911432</v>
      </c>
      <c r="D328" s="1">
        <f>'Amortization Schedule'!F335</f>
        <v>51678.087933150746</v>
      </c>
    </row>
    <row r="329" spans="1:4" ht="12.75">
      <c r="A329">
        <f>'Amortization Schedule'!A336</f>
        <v>327</v>
      </c>
      <c r="B329" s="2">
        <f>'Amortization Schedule'!C336</f>
        <v>269.1567079851601</v>
      </c>
      <c r="C329" s="2">
        <f>'Amortization Schedule'!D336</f>
        <v>1393.2797331660972</v>
      </c>
      <c r="D329" s="1">
        <f>'Amortization Schedule'!F336</f>
        <v>50284.80819998465</v>
      </c>
    </row>
    <row r="330" spans="1:4" ht="12.75">
      <c r="A330">
        <f>'Amortization Schedule'!A337</f>
        <v>328</v>
      </c>
      <c r="B330" s="2">
        <f>'Amortization Schedule'!C337</f>
        <v>261.90004270825335</v>
      </c>
      <c r="C330" s="2">
        <f>'Amortization Schedule'!D337</f>
        <v>1400.536398443004</v>
      </c>
      <c r="D330" s="1">
        <f>'Amortization Schedule'!F337</f>
        <v>48884.27180154165</v>
      </c>
    </row>
    <row r="331" spans="1:4" ht="12.75">
      <c r="A331">
        <f>'Amortization Schedule'!A338</f>
        <v>329</v>
      </c>
      <c r="B331" s="2">
        <f>'Amortization Schedule'!C338</f>
        <v>254.60558229969607</v>
      </c>
      <c r="C331" s="2">
        <f>'Amortization Schedule'!D338</f>
        <v>1407.830858851561</v>
      </c>
      <c r="D331" s="1">
        <f>'Amortization Schedule'!F338</f>
        <v>47476.44094269008</v>
      </c>
    </row>
    <row r="332" spans="1:4" ht="12.75">
      <c r="A332">
        <f>'Amortization Schedule'!A339</f>
        <v>330</v>
      </c>
      <c r="B332" s="2">
        <f>'Amortization Schedule'!C339</f>
        <v>247.27312990984416</v>
      </c>
      <c r="C332" s="2">
        <f>'Amortization Schedule'!D339</f>
        <v>1415.163311241413</v>
      </c>
      <c r="D332" s="1">
        <f>'Amortization Schedule'!F339</f>
        <v>46061.27763144867</v>
      </c>
    </row>
    <row r="333" spans="1:4" ht="12.75">
      <c r="A333">
        <f>'Amortization Schedule'!A340</f>
        <v>331</v>
      </c>
      <c r="B333" s="2">
        <f>'Amortization Schedule'!C340</f>
        <v>239.90248766379514</v>
      </c>
      <c r="C333" s="2">
        <f>'Amortization Schedule'!D340</f>
        <v>1422.533953487462</v>
      </c>
      <c r="D333" s="1">
        <f>'Amortization Schedule'!F340</f>
        <v>44638.7436779612</v>
      </c>
    </row>
    <row r="334" spans="1:4" ht="12.75">
      <c r="A334">
        <f>'Amortization Schedule'!A341</f>
        <v>332</v>
      </c>
      <c r="B334" s="2">
        <f>'Amortization Schedule'!C341</f>
        <v>232.49345665604793</v>
      </c>
      <c r="C334" s="2">
        <f>'Amortization Schedule'!D341</f>
        <v>1429.9429844952092</v>
      </c>
      <c r="D334" s="1">
        <f>'Amortization Schedule'!F341</f>
        <v>43208.80069346599</v>
      </c>
    </row>
    <row r="335" spans="1:4" ht="12.75">
      <c r="A335">
        <f>'Amortization Schedule'!A342</f>
        <v>333</v>
      </c>
      <c r="B335" s="2">
        <f>'Amortization Schedule'!C342</f>
        <v>225.04583694513536</v>
      </c>
      <c r="C335" s="2">
        <f>'Amortization Schedule'!D342</f>
        <v>1437.390604206122</v>
      </c>
      <c r="D335" s="1">
        <f>'Amortization Schedule'!F342</f>
        <v>41771.41008925987</v>
      </c>
    </row>
    <row r="336" spans="1:4" ht="12.75">
      <c r="A336">
        <f>'Amortization Schedule'!A343</f>
        <v>334</v>
      </c>
      <c r="B336" s="2">
        <f>'Amortization Schedule'!C343</f>
        <v>217.55942754822848</v>
      </c>
      <c r="C336" s="2">
        <f>'Amortization Schedule'!D343</f>
        <v>1444.8770136030287</v>
      </c>
      <c r="D336" s="1">
        <f>'Amortization Schedule'!F343</f>
        <v>40326.533075656844</v>
      </c>
    </row>
    <row r="337" spans="1:4" ht="12.75">
      <c r="A337">
        <f>'Amortization Schedule'!A344</f>
        <v>335</v>
      </c>
      <c r="B337" s="2">
        <f>'Amortization Schedule'!C344</f>
        <v>210.03402643571272</v>
      </c>
      <c r="C337" s="2">
        <f>'Amortization Schedule'!D344</f>
        <v>1452.4024147155444</v>
      </c>
      <c r="D337" s="1">
        <f>'Amortization Schedule'!F344</f>
        <v>38874.1306609413</v>
      </c>
    </row>
    <row r="338" spans="1:4" ht="12.75">
      <c r="A338">
        <f>'Amortization Schedule'!A345</f>
        <v>336</v>
      </c>
      <c r="B338" s="2">
        <f>'Amortization Schedule'!C345</f>
        <v>202.46943052573593</v>
      </c>
      <c r="C338" s="2">
        <f>'Amortization Schedule'!D345</f>
        <v>1459.9670106255212</v>
      </c>
      <c r="D338" s="1">
        <f>'Amortization Schedule'!F345</f>
        <v>37414.16365031578</v>
      </c>
    </row>
    <row r="339" spans="1:4" ht="12.75">
      <c r="A339">
        <f>'Amortization Schedule'!A346</f>
        <v>337</v>
      </c>
      <c r="B339" s="2">
        <f>'Amortization Schedule'!C346</f>
        <v>194.865435678728</v>
      </c>
      <c r="C339" s="2">
        <f>'Amortization Schedule'!D346</f>
        <v>1467.5710054725291</v>
      </c>
      <c r="D339" s="1">
        <f>'Amortization Schedule'!F346</f>
        <v>35946.59264484325</v>
      </c>
    </row>
    <row r="340" spans="1:4" ht="12.75">
      <c r="A340">
        <f>'Amortization Schedule'!A347</f>
        <v>338</v>
      </c>
      <c r="B340" s="2">
        <f>'Amortization Schedule'!C347</f>
        <v>187.22183669189192</v>
      </c>
      <c r="C340" s="2">
        <f>'Amortization Schedule'!D347</f>
        <v>1475.2146044593653</v>
      </c>
      <c r="D340" s="1">
        <f>'Amortization Schedule'!F347</f>
        <v>34471.37804038388</v>
      </c>
    </row>
    <row r="341" spans="1:4" ht="12.75">
      <c r="A341">
        <f>'Amortization Schedule'!A348</f>
        <v>339</v>
      </c>
      <c r="B341" s="2">
        <f>'Amortization Schedule'!C348</f>
        <v>179.53842729366605</v>
      </c>
      <c r="C341" s="2">
        <f>'Amortization Schedule'!D348</f>
        <v>1482.8980138575912</v>
      </c>
      <c r="D341" s="1">
        <f>'Amortization Schedule'!F348</f>
        <v>32988.48002652629</v>
      </c>
    </row>
    <row r="342" spans="1:4" ht="12.75">
      <c r="A342">
        <f>'Amortization Schedule'!A349</f>
        <v>340</v>
      </c>
      <c r="B342" s="2">
        <f>'Amortization Schedule'!C349</f>
        <v>171.81500013815776</v>
      </c>
      <c r="C342" s="2">
        <f>'Amortization Schedule'!D349</f>
        <v>1490.6214410130995</v>
      </c>
      <c r="D342" s="1">
        <f>'Amortization Schedule'!F349</f>
        <v>31497.85858551319</v>
      </c>
    </row>
    <row r="343" spans="1:4" ht="12.75">
      <c r="A343">
        <f>'Amortization Schedule'!A350</f>
        <v>341</v>
      </c>
      <c r="B343" s="2">
        <f>'Amortization Schedule'!C350</f>
        <v>164.05134679954784</v>
      </c>
      <c r="C343" s="2">
        <f>'Amortization Schedule'!D350</f>
        <v>1498.3850943517093</v>
      </c>
      <c r="D343" s="1">
        <f>'Amortization Schedule'!F350</f>
        <v>29999.47349116148</v>
      </c>
    </row>
    <row r="344" spans="1:4" ht="12.75">
      <c r="A344">
        <f>'Amortization Schedule'!A351</f>
        <v>342</v>
      </c>
      <c r="B344" s="2">
        <f>'Amortization Schedule'!C351</f>
        <v>156.24725776646602</v>
      </c>
      <c r="C344" s="2">
        <f>'Amortization Schedule'!D351</f>
        <v>1506.1891833847912</v>
      </c>
      <c r="D344" s="1">
        <f>'Amortization Schedule'!F351</f>
        <v>28493.28430777669</v>
      </c>
    </row>
    <row r="345" spans="1:4" ht="12.75">
      <c r="A345">
        <f>'Amortization Schedule'!A352</f>
        <v>343</v>
      </c>
      <c r="B345" s="2">
        <f>'Amortization Schedule'!C352</f>
        <v>148.4025224363369</v>
      </c>
      <c r="C345" s="2">
        <f>'Amortization Schedule'!D352</f>
        <v>1514.0339187149202</v>
      </c>
      <c r="D345" s="1">
        <f>'Amortization Schedule'!F352</f>
        <v>26979.250389061766</v>
      </c>
    </row>
    <row r="346" spans="1:4" ht="12.75">
      <c r="A346">
        <f>'Amortization Schedule'!A353</f>
        <v>344</v>
      </c>
      <c r="B346" s="2">
        <f>'Amortization Schedule'!C353</f>
        <v>140.5169291096967</v>
      </c>
      <c r="C346" s="2">
        <f>'Amortization Schedule'!D353</f>
        <v>1521.9195120415604</v>
      </c>
      <c r="D346" s="1">
        <f>'Amortization Schedule'!F353</f>
        <v>25457.330877020206</v>
      </c>
    </row>
    <row r="347" spans="1:4" ht="12.75">
      <c r="A347">
        <f>'Amortization Schedule'!A354</f>
        <v>345</v>
      </c>
      <c r="B347" s="2">
        <f>'Amortization Schedule'!C354</f>
        <v>132.59026498448023</v>
      </c>
      <c r="C347" s="2">
        <f>'Amortization Schedule'!D354</f>
        <v>1529.846176166777</v>
      </c>
      <c r="D347" s="1">
        <f>'Amortization Schedule'!F354</f>
        <v>23927.484700853427</v>
      </c>
    </row>
    <row r="348" spans="1:4" ht="12.75">
      <c r="A348">
        <f>'Amortization Schedule'!A355</f>
        <v>346</v>
      </c>
      <c r="B348" s="2">
        <f>'Amortization Schedule'!C355</f>
        <v>124.62231615027827</v>
      </c>
      <c r="C348" s="2">
        <f>'Amortization Schedule'!D355</f>
        <v>1537.814125000979</v>
      </c>
      <c r="D348" s="1">
        <f>'Amortization Schedule'!F355</f>
        <v>22389.670575852448</v>
      </c>
    </row>
    <row r="349" spans="1:4" ht="12.75">
      <c r="A349">
        <f>'Amortization Schedule'!A356</f>
        <v>347</v>
      </c>
      <c r="B349" s="2">
        <f>'Amortization Schedule'!C356</f>
        <v>116.61286758256483</v>
      </c>
      <c r="C349" s="2">
        <f>'Amortization Schedule'!D356</f>
        <v>1545.8235735686924</v>
      </c>
      <c r="D349" s="1">
        <f>'Amortization Schedule'!F356</f>
        <v>20843.847002283754</v>
      </c>
    </row>
    <row r="350" spans="1:4" ht="12.75">
      <c r="A350">
        <f>'Amortization Schedule'!A357</f>
        <v>348</v>
      </c>
      <c r="B350" s="2">
        <f>'Amortization Schedule'!C357</f>
        <v>108.56170313689455</v>
      </c>
      <c r="C350" s="2">
        <f>'Amortization Schedule'!D357</f>
        <v>1553.8747380143627</v>
      </c>
      <c r="D350" s="1">
        <f>'Amortization Schedule'!F357</f>
        <v>19289.972264269392</v>
      </c>
    </row>
    <row r="351" spans="1:4" ht="12.75">
      <c r="A351">
        <f>'Amortization Schedule'!A358</f>
        <v>349</v>
      </c>
      <c r="B351" s="2">
        <f>'Amortization Schedule'!C358</f>
        <v>100.46860554306974</v>
      </c>
      <c r="C351" s="2">
        <f>'Amortization Schedule'!D358</f>
        <v>1561.9678356081874</v>
      </c>
      <c r="D351" s="1">
        <f>'Amortization Schedule'!F358</f>
        <v>17728.004428661206</v>
      </c>
    </row>
    <row r="352" spans="1:4" ht="12.75">
      <c r="A352">
        <f>'Amortization Schedule'!A359</f>
        <v>350</v>
      </c>
      <c r="B352" s="2">
        <f>'Amortization Schedule'!C359</f>
        <v>92.33335639927711</v>
      </c>
      <c r="C352" s="2">
        <f>'Amortization Schedule'!D359</f>
        <v>1570.10308475198</v>
      </c>
      <c r="D352" s="1">
        <f>'Amortization Schedule'!F359</f>
        <v>16157.901343909227</v>
      </c>
    </row>
    <row r="353" spans="1:4" ht="12.75">
      <c r="A353">
        <f>'Amortization Schedule'!A360</f>
        <v>351</v>
      </c>
      <c r="B353" s="2">
        <f>'Amortization Schedule'!C360</f>
        <v>84.15573616619389</v>
      </c>
      <c r="C353" s="2">
        <f>'Amortization Schedule'!D360</f>
        <v>1578.2807049850633</v>
      </c>
      <c r="D353" s="1">
        <f>'Amortization Schedule'!F360</f>
        <v>14579.620638924163</v>
      </c>
    </row>
    <row r="354" spans="1:4" ht="12.75">
      <c r="A354">
        <f>'Amortization Schedule'!A361</f>
        <v>352</v>
      </c>
      <c r="B354" s="2">
        <f>'Amortization Schedule'!C361</f>
        <v>75.93552416106334</v>
      </c>
      <c r="C354" s="2">
        <f>'Amortization Schedule'!D361</f>
        <v>1586.500916990194</v>
      </c>
      <c r="D354" s="1">
        <f>'Amortization Schedule'!F361</f>
        <v>12993.11972193397</v>
      </c>
    </row>
    <row r="355" spans="1:4" ht="12.75">
      <c r="A355">
        <f>'Amortization Schedule'!A362</f>
        <v>353</v>
      </c>
      <c r="B355" s="2">
        <f>'Amortization Schedule'!C362</f>
        <v>67.67249855173942</v>
      </c>
      <c r="C355" s="2">
        <f>'Amortization Schedule'!D362</f>
        <v>1594.7639425995178</v>
      </c>
      <c r="D355" s="1">
        <f>'Amortization Schedule'!F362</f>
        <v>11398.355779334452</v>
      </c>
    </row>
    <row r="356" spans="1:4" ht="12.75">
      <c r="A356">
        <f>'Amortization Schedule'!A363</f>
        <v>354</v>
      </c>
      <c r="B356" s="2">
        <f>'Amortization Schedule'!C363</f>
        <v>59.36643635070027</v>
      </c>
      <c r="C356" s="2">
        <f>'Amortization Schedule'!D363</f>
        <v>1603.070004800557</v>
      </c>
      <c r="D356" s="1">
        <f>'Amortization Schedule'!F363</f>
        <v>9795.285774533895</v>
      </c>
    </row>
    <row r="357" spans="1:4" ht="12.75">
      <c r="A357">
        <f>'Amortization Schedule'!A364</f>
        <v>355</v>
      </c>
      <c r="B357" s="2">
        <f>'Amortization Schedule'!C364</f>
        <v>51.0171134090307</v>
      </c>
      <c r="C357" s="2">
        <f>'Amortization Schedule'!D364</f>
        <v>1611.4193277422264</v>
      </c>
      <c r="D357" s="1">
        <f>'Amortization Schedule'!F364</f>
        <v>8183.866446791669</v>
      </c>
    </row>
    <row r="358" spans="1:4" ht="12.75">
      <c r="A358">
        <f>'Amortization Schedule'!A365</f>
        <v>356</v>
      </c>
      <c r="B358" s="2">
        <f>'Amortization Schedule'!C365</f>
        <v>42.62430441037327</v>
      </c>
      <c r="C358" s="2">
        <f>'Amortization Schedule'!D365</f>
        <v>1619.812136740884</v>
      </c>
      <c r="D358" s="1">
        <f>'Amortization Schedule'!F365</f>
        <v>6564.054310050785</v>
      </c>
    </row>
    <row r="359" spans="1:4" ht="12.75">
      <c r="A359">
        <f>'Amortization Schedule'!A366</f>
        <v>357</v>
      </c>
      <c r="B359" s="2">
        <f>'Amortization Schedule'!C366</f>
        <v>34.18778286484783</v>
      </c>
      <c r="C359" s="2">
        <f>'Amortization Schedule'!D366</f>
        <v>1628.2486582864094</v>
      </c>
      <c r="D359" s="1">
        <f>'Amortization Schedule'!F366</f>
        <v>4935.805651764375</v>
      </c>
    </row>
    <row r="360" spans="1:4" ht="12.75">
      <c r="A360">
        <f>'Amortization Schedule'!A367</f>
        <v>358</v>
      </c>
      <c r="B360" s="2">
        <f>'Amortization Schedule'!C367</f>
        <v>25.707321102939453</v>
      </c>
      <c r="C360" s="2">
        <f>'Amortization Schedule'!D367</f>
        <v>1636.7291200483178</v>
      </c>
      <c r="D360" s="1">
        <f>'Amortization Schedule'!F367</f>
        <v>3299.0765317160576</v>
      </c>
    </row>
    <row r="361" spans="1:4" ht="12.75">
      <c r="A361">
        <f>'Amortization Schedule'!A368</f>
        <v>359</v>
      </c>
      <c r="B361" s="2">
        <f>'Amortization Schedule'!C368</f>
        <v>17.182690269354467</v>
      </c>
      <c r="C361" s="2">
        <f>'Amortization Schedule'!D368</f>
        <v>1645.2537508819028</v>
      </c>
      <c r="D361" s="1">
        <f>'Amortization Schedule'!F368</f>
        <v>1653.8227808341549</v>
      </c>
    </row>
    <row r="362" spans="1:4" ht="12.75">
      <c r="A362">
        <f>'Amortization Schedule'!A369</f>
        <v>360</v>
      </c>
      <c r="B362" s="2">
        <f>'Amortization Schedule'!C369</f>
        <v>8.613660316844555</v>
      </c>
      <c r="C362" s="2">
        <f>'Amortization Schedule'!D369</f>
        <v>1645.2091205173103</v>
      </c>
      <c r="D362" s="1">
        <f>'Amortization Schedule'!F369</f>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Mayes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Amortization Schedule</dc:title>
  <dc:subject/>
  <dc:creator>Timothy R. Mayes, Ph.D.</dc:creator>
  <cp:keywords/>
  <dc:description/>
  <cp:lastModifiedBy>user</cp:lastModifiedBy>
  <cp:lastPrinted>1996-06-18T21:21:56Z</cp:lastPrinted>
  <dcterms:created xsi:type="dcterms:W3CDTF">1996-06-18T21:12:58Z</dcterms:created>
  <dcterms:modified xsi:type="dcterms:W3CDTF">2016-07-09T03:13:41Z</dcterms:modified>
  <cp:category/>
  <cp:version/>
  <cp:contentType/>
  <cp:contentStatus/>
</cp:coreProperties>
</file>